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" sheetId="1" r:id="rId1"/>
  </sheets>
  <definedNames>
    <definedName name="_xlnm.Print_Area" localSheetId="0">'consolidado'!$A$1:$K$89</definedName>
  </definedNames>
  <calcPr fullCalcOnLoad="1"/>
</workbook>
</file>

<file path=xl/sharedStrings.xml><?xml version="1.0" encoding="utf-8"?>
<sst xmlns="http://schemas.openxmlformats.org/spreadsheetml/2006/main" count="155" uniqueCount="70">
  <si>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</si>
  <si>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</si>
  <si>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</si>
  <si>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</si>
  <si>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</si>
  <si>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</si>
  <si>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</si>
  <si>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</si>
  <si>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</si>
  <si>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Todo o Estado</t>
  </si>
  <si>
    <t>Valor Total dos Projetos</t>
  </si>
  <si>
    <t xml:space="preserve">OBJETIVO DO PROGRAMA </t>
  </si>
  <si>
    <t>(Qtd / Valor)</t>
  </si>
  <si>
    <t>Objetivo Específico</t>
  </si>
  <si>
    <t>Meta Física</t>
  </si>
  <si>
    <t>Dados Financeiros do Programa</t>
  </si>
  <si>
    <t>Estradeiro</t>
  </si>
  <si>
    <t>Pavimentação de rodovias</t>
  </si>
  <si>
    <t>Pavimentar parte da malha viária</t>
  </si>
  <si>
    <t>estradas pavimentadas</t>
  </si>
  <si>
    <t>quilômetro</t>
  </si>
  <si>
    <t>Restauração de rodovias pavimentadas</t>
  </si>
  <si>
    <t>Restaurar parte da malha pavimentada</t>
  </si>
  <si>
    <t>estradas pavimentadas restauradas</t>
  </si>
  <si>
    <t>Conservação de rodovias pavimentadas</t>
  </si>
  <si>
    <t>Conservar a malha pavimentada</t>
  </si>
  <si>
    <t>Manutenção de rodovias não pavimentadas</t>
  </si>
  <si>
    <t>estradas em terra mantidas</t>
  </si>
  <si>
    <t>Realizar manutenção da malha em terra</t>
  </si>
  <si>
    <t>Restauração de rodovias não pavimentadas</t>
  </si>
  <si>
    <t>Restaurar parte da malha rodoviária em terra</t>
  </si>
  <si>
    <t>estradas pavimentadas conservadas</t>
  </si>
  <si>
    <t>Implantação de rodovias</t>
  </si>
  <si>
    <t>Implantar novos trachos rodoviários</t>
  </si>
  <si>
    <t>Construção, reconstrução e reforma de pontes de madeira</t>
  </si>
  <si>
    <t>pontes de madeira construídas, reconstruídas e reformadas</t>
  </si>
  <si>
    <t>estradas implantadas</t>
  </si>
  <si>
    <t>disponibilizar pontes de madeira para o trânsito</t>
  </si>
  <si>
    <t>Implantação de pontes definitivas</t>
  </si>
  <si>
    <t>pontes definitivas implantadas</t>
  </si>
  <si>
    <t>Estudos e projetos rodoviários</t>
  </si>
  <si>
    <t>Fornecer subsídio técnico para a construção das rodovias e pontes</t>
  </si>
  <si>
    <t>trechos estudados e projetados</t>
  </si>
  <si>
    <t>quilometro</t>
  </si>
  <si>
    <t>Implantação de postos de controle de carga</t>
  </si>
  <si>
    <t>Realizar controle de peso, em conformidade com a Lei 9.503/97</t>
  </si>
  <si>
    <t>postos e praças de pesagem construídos ou adequados</t>
  </si>
  <si>
    <t>Implantação de postos de fiscalização de trânsito</t>
  </si>
  <si>
    <t>Ampliar a execução da fiscalização de trânsito</t>
  </si>
  <si>
    <t>postos de fiscalização disponibilizados e equipados</t>
  </si>
  <si>
    <t>Aquisição de equipamentos rodoviários</t>
  </si>
  <si>
    <t>Fornecer condições para os trabalhos nas estradas, através de "patrulhas mecanizadas" compostas por 1 motoniveladora, 1 pá carregadeira e 2 caminhões basculantes.</t>
  </si>
  <si>
    <t>"patrulhas mecanizadas" disponibilizadas</t>
  </si>
  <si>
    <t>Valor Total das Atividades</t>
  </si>
  <si>
    <t>Desapropriações e indenizações</t>
  </si>
  <si>
    <t>Regularizar as terras ao longo das estradas</t>
  </si>
  <si>
    <t>em construção</t>
  </si>
  <si>
    <t>demanda de regularização atendida</t>
  </si>
  <si>
    <t>percentual</t>
  </si>
  <si>
    <t>real por quilômetro</t>
  </si>
  <si>
    <t>Valor do Programa</t>
  </si>
  <si>
    <t>Valor da Parceria</t>
  </si>
  <si>
    <t>Valor Total</t>
  </si>
  <si>
    <t>metro linear</t>
  </si>
  <si>
    <t>metro quadrado</t>
  </si>
  <si>
    <t>unidade</t>
  </si>
  <si>
    <t>Garantir o fluxo de bens de produção e de pessoas</t>
  </si>
  <si>
    <t>expansão da malha viária</t>
  </si>
  <si>
    <t>Obras de arte especiais</t>
  </si>
  <si>
    <t>PROGRAMA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</si>
</sst>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3" fontId="4" fillId="0" borderId="1" xfId="2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177" fontId="4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3" fontId="4" fillId="0" borderId="1" xfId="0" applyNumberFormat="1" applyFont="1" applyFill="1" applyBorder="1" applyAlignment="1" applyProtection="1">
      <alignment horizontal="left" vertical="center" wrapText="1"/>
      <protection hidden="1"/>
    </xf>
    <xf numFmtId="37" fontId="4" fillId="0" borderId="1" xfId="2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6" fontId="4" fillId="0" borderId="1" xfId="0" applyNumberFormat="1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70" zoomScaleNormal="75" zoomScaleSheetLayoutView="70" workbookViewId="0" topLeftCell="A1">
      <selection activeCell="A1" sqref="A1:IV16384"/>
    </sheetView>
  </sheetViews>
  <sheetFormatPr defaultColWidth="9.140625" defaultRowHeight="12.75"/>
  <cols>
    <col min="1" max="1" width="26.421875" style="34" customWidth="1"/>
    <col min="2" max="2" width="17.140625" style="35" customWidth="1"/>
    <col min="3" max="3" width="15.28125" style="35" customWidth="1"/>
    <col min="4" max="4" width="9.57421875" style="35" customWidth="1"/>
    <col min="5" max="5" width="11.421875" style="35" customWidth="1"/>
    <col min="6" max="6" width="12.7109375" style="35" customWidth="1"/>
    <col min="7" max="7" width="24.57421875" style="3" customWidth="1"/>
    <col min="8" max="8" width="25.00390625" style="3" customWidth="1"/>
    <col min="9" max="9" width="25.7109375" style="3" customWidth="1"/>
    <col min="10" max="10" width="24.8515625" style="3" customWidth="1"/>
    <col min="11" max="11" width="25.57421875" style="3" customWidth="1"/>
    <col min="12" max="16384" width="9.140625" style="3" customWidth="1"/>
  </cols>
  <sheetData>
    <row r="1" spans="1:11" ht="30" customHeight="1">
      <c r="A1" s="1" t="s">
        <v>69</v>
      </c>
      <c r="B1" s="1"/>
      <c r="C1" s="1"/>
      <c r="D1" s="1"/>
      <c r="E1" s="2" t="s">
        <v>16</v>
      </c>
      <c r="F1" s="2"/>
      <c r="G1" s="2"/>
      <c r="H1" s="2"/>
      <c r="I1" s="2"/>
      <c r="J1" s="2"/>
      <c r="K1" s="2"/>
    </row>
    <row r="2" spans="1:11" ht="30" customHeight="1">
      <c r="A2" s="1" t="s">
        <v>11</v>
      </c>
      <c r="B2" s="1"/>
      <c r="C2" s="1"/>
      <c r="D2" s="1"/>
      <c r="E2" s="2" t="s">
        <v>66</v>
      </c>
      <c r="F2" s="2"/>
      <c r="G2" s="2"/>
      <c r="H2" s="2"/>
      <c r="I2" s="2"/>
      <c r="J2" s="2"/>
      <c r="K2" s="2"/>
    </row>
    <row r="3" spans="1:11" ht="18" customHeight="1">
      <c r="A3" s="4" t="s">
        <v>0</v>
      </c>
      <c r="B3" s="4"/>
      <c r="C3" s="4"/>
      <c r="D3" s="4"/>
      <c r="E3" s="4"/>
      <c r="F3" s="4"/>
      <c r="G3" s="5" t="s">
        <v>1</v>
      </c>
      <c r="H3" s="6" t="s">
        <v>2</v>
      </c>
      <c r="I3" s="6"/>
      <c r="J3" s="6" t="s">
        <v>3</v>
      </c>
      <c r="K3" s="6"/>
    </row>
    <row r="4" spans="1:11" ht="18" customHeight="1">
      <c r="A4" s="7" t="s">
        <v>67</v>
      </c>
      <c r="B4" s="7"/>
      <c r="C4" s="7"/>
      <c r="D4" s="7"/>
      <c r="E4" s="7"/>
      <c r="F4" s="7"/>
      <c r="G4" s="8" t="s">
        <v>59</v>
      </c>
      <c r="H4" s="9" t="s">
        <v>56</v>
      </c>
      <c r="I4" s="9"/>
      <c r="J4" s="10"/>
      <c r="K4" s="10"/>
    </row>
    <row r="5" spans="1:11" ht="16.5" customHeight="1">
      <c r="A5" s="11" t="s">
        <v>15</v>
      </c>
      <c r="B5" s="11"/>
      <c r="C5" s="11"/>
      <c r="D5" s="11"/>
      <c r="E5" s="11"/>
      <c r="F5" s="11"/>
      <c r="G5" s="12">
        <v>2004</v>
      </c>
      <c r="H5" s="12">
        <v>2005</v>
      </c>
      <c r="I5" s="12">
        <v>2006</v>
      </c>
      <c r="J5" s="12">
        <v>2007</v>
      </c>
      <c r="K5" s="12" t="s">
        <v>4</v>
      </c>
    </row>
    <row r="6" spans="1:11" ht="16.5" customHeight="1">
      <c r="A6" s="13" t="s">
        <v>60</v>
      </c>
      <c r="B6" s="13"/>
      <c r="C6" s="13"/>
      <c r="D6" s="13"/>
      <c r="E6" s="13"/>
      <c r="F6" s="13"/>
      <c r="G6" s="14">
        <v>134250052</v>
      </c>
      <c r="H6" s="14">
        <v>167196761</v>
      </c>
      <c r="I6" s="14">
        <v>160151989</v>
      </c>
      <c r="J6" s="14">
        <v>240230377</v>
      </c>
      <c r="K6" s="14">
        <f>SUM(G6:J6)</f>
        <v>701829179</v>
      </c>
    </row>
    <row r="7" spans="1:11" ht="16.5" customHeight="1">
      <c r="A7" s="13" t="s">
        <v>61</v>
      </c>
      <c r="B7" s="13"/>
      <c r="C7" s="13"/>
      <c r="D7" s="13"/>
      <c r="E7" s="13"/>
      <c r="F7" s="13"/>
      <c r="G7" s="14">
        <v>55133392</v>
      </c>
      <c r="H7" s="14">
        <v>71655755</v>
      </c>
      <c r="I7" s="14">
        <v>68636567</v>
      </c>
      <c r="J7" s="14">
        <v>0</v>
      </c>
      <c r="K7" s="14">
        <f>SUM(G7:J7)</f>
        <v>195425714</v>
      </c>
    </row>
    <row r="8" spans="1:11" ht="16.5" customHeight="1">
      <c r="A8" s="13" t="s">
        <v>62</v>
      </c>
      <c r="B8" s="13"/>
      <c r="C8" s="13"/>
      <c r="D8" s="13"/>
      <c r="E8" s="13"/>
      <c r="F8" s="13"/>
      <c r="G8" s="14">
        <f>G6+G7</f>
        <v>189383444</v>
      </c>
      <c r="H8" s="14">
        <f>H6+H7</f>
        <v>238852516</v>
      </c>
      <c r="I8" s="14">
        <f>I6+I7</f>
        <v>228788556</v>
      </c>
      <c r="J8" s="14">
        <f>J6+J7</f>
        <v>240230377</v>
      </c>
      <c r="K8" s="14">
        <f>K6+K7</f>
        <v>897254893</v>
      </c>
    </row>
    <row r="9" spans="1:11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16" t="s">
        <v>5</v>
      </c>
      <c r="B10" s="16"/>
      <c r="C10" s="16"/>
      <c r="D10" s="16"/>
      <c r="E10" s="16"/>
      <c r="F10" s="16"/>
      <c r="G10" s="17">
        <v>2004</v>
      </c>
      <c r="H10" s="17">
        <v>2005</v>
      </c>
      <c r="I10" s="17">
        <v>2006</v>
      </c>
      <c r="J10" s="17">
        <v>2007</v>
      </c>
      <c r="K10" s="17" t="s">
        <v>4</v>
      </c>
    </row>
    <row r="11" spans="1:11" ht="15">
      <c r="A11" s="16"/>
      <c r="B11" s="16"/>
      <c r="C11" s="16"/>
      <c r="D11" s="16"/>
      <c r="E11" s="16"/>
      <c r="F11" s="16"/>
      <c r="G11" s="17" t="s">
        <v>12</v>
      </c>
      <c r="H11" s="17" t="s">
        <v>12</v>
      </c>
      <c r="I11" s="17" t="s">
        <v>12</v>
      </c>
      <c r="J11" s="17" t="s">
        <v>12</v>
      </c>
      <c r="K11" s="17" t="s">
        <v>12</v>
      </c>
    </row>
    <row r="12" spans="1:11" ht="19.5" customHeight="1">
      <c r="A12" s="18" t="s">
        <v>6</v>
      </c>
      <c r="B12" s="7" t="s">
        <v>17</v>
      </c>
      <c r="C12" s="7"/>
      <c r="D12" s="7"/>
      <c r="E12" s="7"/>
      <c r="F12" s="7"/>
      <c r="G12" s="19">
        <v>900.4</v>
      </c>
      <c r="H12" s="19">
        <v>1392</v>
      </c>
      <c r="I12" s="19">
        <v>1462</v>
      </c>
      <c r="J12" s="19">
        <v>1535</v>
      </c>
      <c r="K12" s="19">
        <f>SUM($G12+$H12+$I12+$J12)</f>
        <v>5289.4</v>
      </c>
    </row>
    <row r="13" spans="1:11" ht="19.5" customHeight="1">
      <c r="A13" s="18" t="s">
        <v>13</v>
      </c>
      <c r="B13" s="20" t="s">
        <v>18</v>
      </c>
      <c r="C13" s="20"/>
      <c r="D13" s="20"/>
      <c r="E13" s="20"/>
      <c r="F13" s="20"/>
      <c r="G13" s="19"/>
      <c r="H13" s="19"/>
      <c r="I13" s="19"/>
      <c r="J13" s="19"/>
      <c r="K13" s="19"/>
    </row>
    <row r="14" spans="1:11" ht="19.5" customHeight="1">
      <c r="A14" s="18" t="s">
        <v>14</v>
      </c>
      <c r="B14" s="20" t="s">
        <v>19</v>
      </c>
      <c r="C14" s="20"/>
      <c r="D14" s="20"/>
      <c r="E14" s="20"/>
      <c r="F14" s="20"/>
      <c r="G14" s="21">
        <v>80640822</v>
      </c>
      <c r="H14" s="21">
        <v>124672863</v>
      </c>
      <c r="I14" s="21">
        <v>130906506</v>
      </c>
      <c r="J14" s="21">
        <v>137451831</v>
      </c>
      <c r="K14" s="21">
        <f>SUM(G14:J14)</f>
        <v>473672022</v>
      </c>
    </row>
    <row r="15" spans="1:11" ht="19.5" customHeight="1">
      <c r="A15" s="18" t="s">
        <v>1</v>
      </c>
      <c r="B15" s="22" t="s">
        <v>20</v>
      </c>
      <c r="C15" s="22"/>
      <c r="D15" s="22"/>
      <c r="E15" s="22"/>
      <c r="F15" s="22"/>
      <c r="G15" s="21"/>
      <c r="H15" s="21"/>
      <c r="I15" s="21"/>
      <c r="J15" s="21"/>
      <c r="K15" s="21"/>
    </row>
    <row r="16" spans="1:11" ht="19.5" customHeight="1">
      <c r="A16" s="18" t="s">
        <v>8</v>
      </c>
      <c r="B16" s="23" t="s">
        <v>9</v>
      </c>
      <c r="C16" s="23"/>
      <c r="D16" s="23"/>
      <c r="E16" s="23"/>
      <c r="F16" s="23"/>
      <c r="G16" s="21"/>
      <c r="H16" s="21"/>
      <c r="I16" s="21"/>
      <c r="J16" s="21"/>
      <c r="K16" s="21"/>
    </row>
    <row r="17" spans="1:11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8" t="s">
        <v>6</v>
      </c>
      <c r="B18" s="7" t="s">
        <v>21</v>
      </c>
      <c r="C18" s="7"/>
      <c r="D18" s="7"/>
      <c r="E18" s="7"/>
      <c r="F18" s="7"/>
      <c r="G18" s="24">
        <v>235</v>
      </c>
      <c r="H18" s="24">
        <v>246</v>
      </c>
      <c r="I18" s="24">
        <v>258</v>
      </c>
      <c r="J18" s="24">
        <v>271</v>
      </c>
      <c r="K18" s="24">
        <f>G18+H18+I18+J18</f>
        <v>1010</v>
      </c>
    </row>
    <row r="19" spans="1:11" ht="19.5" customHeight="1">
      <c r="A19" s="18" t="s">
        <v>13</v>
      </c>
      <c r="B19" s="25" t="s">
        <v>22</v>
      </c>
      <c r="C19" s="25"/>
      <c r="D19" s="25"/>
      <c r="E19" s="25"/>
      <c r="F19" s="25"/>
      <c r="G19" s="24"/>
      <c r="H19" s="24"/>
      <c r="I19" s="24"/>
      <c r="J19" s="24"/>
      <c r="K19" s="24"/>
    </row>
    <row r="20" spans="1:11" ht="19.5" customHeight="1">
      <c r="A20" s="18" t="s">
        <v>14</v>
      </c>
      <c r="B20" s="25" t="s">
        <v>23</v>
      </c>
      <c r="C20" s="25"/>
      <c r="D20" s="25"/>
      <c r="E20" s="25"/>
      <c r="F20" s="25"/>
      <c r="G20" s="21">
        <v>6367000</v>
      </c>
      <c r="H20" s="21">
        <v>6685350</v>
      </c>
      <c r="I20" s="21">
        <v>7019618</v>
      </c>
      <c r="J20" s="21">
        <v>7370598</v>
      </c>
      <c r="K20" s="21">
        <f>SUM(G20:J22)</f>
        <v>27442566</v>
      </c>
    </row>
    <row r="21" spans="1:11" ht="19.5" customHeight="1">
      <c r="A21" s="18" t="s">
        <v>1</v>
      </c>
      <c r="B21" s="25" t="s">
        <v>20</v>
      </c>
      <c r="C21" s="25"/>
      <c r="D21" s="25"/>
      <c r="E21" s="25"/>
      <c r="F21" s="25"/>
      <c r="G21" s="21"/>
      <c r="H21" s="21"/>
      <c r="I21" s="21"/>
      <c r="J21" s="21"/>
      <c r="K21" s="21"/>
    </row>
    <row r="22" spans="1:11" ht="19.5" customHeight="1">
      <c r="A22" s="18" t="s">
        <v>8</v>
      </c>
      <c r="B22" s="23" t="s">
        <v>9</v>
      </c>
      <c r="C22" s="23"/>
      <c r="D22" s="23"/>
      <c r="E22" s="23"/>
      <c r="F22" s="23"/>
      <c r="G22" s="21"/>
      <c r="H22" s="21"/>
      <c r="I22" s="21"/>
      <c r="J22" s="21"/>
      <c r="K22" s="21"/>
    </row>
    <row r="23" spans="1:11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>
      <c r="A24" s="18" t="s">
        <v>6</v>
      </c>
      <c r="B24" s="7" t="s">
        <v>24</v>
      </c>
      <c r="C24" s="7"/>
      <c r="D24" s="7"/>
      <c r="E24" s="7"/>
      <c r="F24" s="7"/>
      <c r="G24" s="26">
        <v>573</v>
      </c>
      <c r="H24" s="26">
        <v>601</v>
      </c>
      <c r="I24" s="26">
        <v>631</v>
      </c>
      <c r="J24" s="26">
        <v>663</v>
      </c>
      <c r="K24" s="26">
        <f>SUM(G24:J24)</f>
        <v>2468</v>
      </c>
    </row>
    <row r="25" spans="1:11" ht="19.5" customHeight="1">
      <c r="A25" s="18" t="s">
        <v>13</v>
      </c>
      <c r="B25" s="20" t="s">
        <v>25</v>
      </c>
      <c r="C25" s="20"/>
      <c r="D25" s="20"/>
      <c r="E25" s="20"/>
      <c r="F25" s="20"/>
      <c r="G25" s="26"/>
      <c r="H25" s="26"/>
      <c r="I25" s="26"/>
      <c r="J25" s="26"/>
      <c r="K25" s="26"/>
    </row>
    <row r="26" spans="1:11" ht="19.5" customHeight="1">
      <c r="A26" s="18" t="s">
        <v>14</v>
      </c>
      <c r="B26" s="27" t="s">
        <v>31</v>
      </c>
      <c r="C26" s="27"/>
      <c r="D26" s="27"/>
      <c r="E26" s="27"/>
      <c r="F26" s="27"/>
      <c r="G26" s="21">
        <v>8588800</v>
      </c>
      <c r="H26" s="21">
        <v>9018240</v>
      </c>
      <c r="I26" s="21">
        <v>9469152</v>
      </c>
      <c r="J26" s="21">
        <v>9945000</v>
      </c>
      <c r="K26" s="21">
        <f>SUM(G26:J26)</f>
        <v>37021192</v>
      </c>
    </row>
    <row r="27" spans="1:11" ht="19.5" customHeight="1">
      <c r="A27" s="18" t="s">
        <v>1</v>
      </c>
      <c r="B27" s="25" t="s">
        <v>20</v>
      </c>
      <c r="C27" s="25"/>
      <c r="D27" s="25"/>
      <c r="E27" s="25"/>
      <c r="F27" s="25"/>
      <c r="G27" s="21"/>
      <c r="H27" s="21"/>
      <c r="I27" s="21"/>
      <c r="J27" s="21"/>
      <c r="K27" s="21"/>
    </row>
    <row r="28" spans="1:11" ht="19.5" customHeight="1">
      <c r="A28" s="18" t="s">
        <v>8</v>
      </c>
      <c r="B28" s="23" t="s">
        <v>9</v>
      </c>
      <c r="C28" s="23"/>
      <c r="D28" s="23"/>
      <c r="E28" s="23"/>
      <c r="F28" s="23"/>
      <c r="G28" s="21"/>
      <c r="H28" s="21"/>
      <c r="I28" s="21"/>
      <c r="J28" s="21"/>
      <c r="K28" s="21"/>
    </row>
    <row r="29" spans="1:1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9.5" customHeight="1">
      <c r="A30" s="18" t="s">
        <v>6</v>
      </c>
      <c r="B30" s="7" t="s">
        <v>26</v>
      </c>
      <c r="C30" s="7"/>
      <c r="D30" s="7"/>
      <c r="E30" s="7"/>
      <c r="F30" s="7"/>
      <c r="G30" s="26">
        <v>16254</v>
      </c>
      <c r="H30" s="26">
        <v>17067</v>
      </c>
      <c r="I30" s="26">
        <v>17920</v>
      </c>
      <c r="J30" s="26">
        <v>18816</v>
      </c>
      <c r="K30" s="26">
        <f>SUM(G30:J30)</f>
        <v>70057</v>
      </c>
    </row>
    <row r="31" spans="1:11" ht="19.5" customHeight="1">
      <c r="A31" s="18" t="s">
        <v>13</v>
      </c>
      <c r="B31" s="20" t="s">
        <v>28</v>
      </c>
      <c r="C31" s="20"/>
      <c r="D31" s="20"/>
      <c r="E31" s="20"/>
      <c r="F31" s="20"/>
      <c r="G31" s="26"/>
      <c r="H31" s="26"/>
      <c r="I31" s="26"/>
      <c r="J31" s="26"/>
      <c r="K31" s="26"/>
    </row>
    <row r="32" spans="1:11" ht="19.5" customHeight="1">
      <c r="A32" s="18" t="s">
        <v>14</v>
      </c>
      <c r="B32" s="27" t="s">
        <v>27</v>
      </c>
      <c r="C32" s="27"/>
      <c r="D32" s="27"/>
      <c r="E32" s="27"/>
      <c r="F32" s="27"/>
      <c r="G32" s="21">
        <v>40636052</v>
      </c>
      <c r="H32" s="21">
        <v>42667854</v>
      </c>
      <c r="I32" s="21">
        <f>I30*2500</f>
        <v>44800000</v>
      </c>
      <c r="J32" s="21">
        <f>J30*2500</f>
        <v>47040000</v>
      </c>
      <c r="K32" s="21">
        <f>SUM(G32:J32)</f>
        <v>175143906</v>
      </c>
    </row>
    <row r="33" spans="1:11" ht="19.5" customHeight="1">
      <c r="A33" s="18" t="s">
        <v>1</v>
      </c>
      <c r="B33" s="25" t="s">
        <v>20</v>
      </c>
      <c r="C33" s="25"/>
      <c r="D33" s="25"/>
      <c r="E33" s="25"/>
      <c r="F33" s="25"/>
      <c r="G33" s="21"/>
      <c r="H33" s="21"/>
      <c r="I33" s="21"/>
      <c r="J33" s="21"/>
      <c r="K33" s="21"/>
    </row>
    <row r="34" spans="1:11" ht="19.5" customHeight="1">
      <c r="A34" s="18" t="s">
        <v>8</v>
      </c>
      <c r="B34" s="25" t="s">
        <v>9</v>
      </c>
      <c r="C34" s="25"/>
      <c r="D34" s="25"/>
      <c r="E34" s="25"/>
      <c r="F34" s="25"/>
      <c r="G34" s="21"/>
      <c r="H34" s="21"/>
      <c r="I34" s="21"/>
      <c r="J34" s="21"/>
      <c r="K34" s="21"/>
    </row>
    <row r="35" spans="1:1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9.5" customHeight="1">
      <c r="A36" s="18" t="s">
        <v>6</v>
      </c>
      <c r="B36" s="7" t="s">
        <v>29</v>
      </c>
      <c r="C36" s="7"/>
      <c r="D36" s="7"/>
      <c r="E36" s="7"/>
      <c r="F36" s="7"/>
      <c r="G36" s="26">
        <v>500</v>
      </c>
      <c r="H36" s="26">
        <v>525</v>
      </c>
      <c r="I36" s="26">
        <v>551</v>
      </c>
      <c r="J36" s="26">
        <v>579</v>
      </c>
      <c r="K36" s="26">
        <f>SUM(G36:J36)</f>
        <v>2155</v>
      </c>
    </row>
    <row r="37" spans="1:11" ht="19.5" customHeight="1">
      <c r="A37" s="18" t="s">
        <v>13</v>
      </c>
      <c r="B37" s="20" t="s">
        <v>30</v>
      </c>
      <c r="C37" s="20"/>
      <c r="D37" s="20"/>
      <c r="E37" s="20"/>
      <c r="F37" s="20"/>
      <c r="G37" s="26"/>
      <c r="H37" s="26"/>
      <c r="I37" s="26"/>
      <c r="J37" s="26"/>
      <c r="K37" s="26"/>
    </row>
    <row r="38" spans="1:11" ht="19.5" customHeight="1">
      <c r="A38" s="18" t="s">
        <v>14</v>
      </c>
      <c r="B38" s="27" t="s">
        <v>27</v>
      </c>
      <c r="C38" s="27"/>
      <c r="D38" s="27"/>
      <c r="E38" s="27"/>
      <c r="F38" s="27"/>
      <c r="G38" s="21">
        <v>7676000</v>
      </c>
      <c r="H38" s="21">
        <v>8059800</v>
      </c>
      <c r="I38" s="21">
        <v>8462790</v>
      </c>
      <c r="J38" s="21">
        <v>8885930</v>
      </c>
      <c r="K38" s="21">
        <f>SUM(G38:J38)</f>
        <v>33084520</v>
      </c>
    </row>
    <row r="39" spans="1:11" ht="19.5" customHeight="1">
      <c r="A39" s="18" t="s">
        <v>1</v>
      </c>
      <c r="B39" s="28" t="s">
        <v>20</v>
      </c>
      <c r="C39" s="28"/>
      <c r="D39" s="28"/>
      <c r="E39" s="28"/>
      <c r="F39" s="28"/>
      <c r="G39" s="21"/>
      <c r="H39" s="21"/>
      <c r="I39" s="21"/>
      <c r="J39" s="21"/>
      <c r="K39" s="21"/>
    </row>
    <row r="40" spans="1:11" ht="19.5" customHeight="1">
      <c r="A40" s="18" t="s">
        <v>8</v>
      </c>
      <c r="B40" s="25" t="s">
        <v>9</v>
      </c>
      <c r="C40" s="25"/>
      <c r="D40" s="25"/>
      <c r="E40" s="25"/>
      <c r="F40" s="25"/>
      <c r="G40" s="21"/>
      <c r="H40" s="21"/>
      <c r="I40" s="21"/>
      <c r="J40" s="21"/>
      <c r="K40" s="21"/>
    </row>
    <row r="41" spans="1:1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9.5" customHeight="1">
      <c r="A42" s="18" t="s">
        <v>6</v>
      </c>
      <c r="B42" s="7" t="s">
        <v>32</v>
      </c>
      <c r="C42" s="7"/>
      <c r="D42" s="7"/>
      <c r="E42" s="7"/>
      <c r="F42" s="7"/>
      <c r="G42" s="26">
        <v>67</v>
      </c>
      <c r="H42" s="26">
        <v>70</v>
      </c>
      <c r="I42" s="26">
        <v>74</v>
      </c>
      <c r="J42" s="26">
        <v>78</v>
      </c>
      <c r="K42" s="26">
        <f>SUM(G42:J42)</f>
        <v>289</v>
      </c>
    </row>
    <row r="43" spans="1:11" ht="19.5" customHeight="1">
      <c r="A43" s="18" t="s">
        <v>13</v>
      </c>
      <c r="B43" s="20" t="s">
        <v>33</v>
      </c>
      <c r="C43" s="20"/>
      <c r="D43" s="20"/>
      <c r="E43" s="20"/>
      <c r="F43" s="20"/>
      <c r="G43" s="26"/>
      <c r="H43" s="26"/>
      <c r="I43" s="26"/>
      <c r="J43" s="26"/>
      <c r="K43" s="26"/>
    </row>
    <row r="44" spans="1:11" ht="19.5" customHeight="1">
      <c r="A44" s="18" t="s">
        <v>14</v>
      </c>
      <c r="B44" s="27" t="s">
        <v>36</v>
      </c>
      <c r="C44" s="27"/>
      <c r="D44" s="27"/>
      <c r="E44" s="27"/>
      <c r="F44" s="27"/>
      <c r="G44" s="21">
        <v>4658000</v>
      </c>
      <c r="H44" s="21">
        <v>4890800</v>
      </c>
      <c r="I44" s="21">
        <f>I42*70000</f>
        <v>5180000</v>
      </c>
      <c r="J44" s="21">
        <v>5439000</v>
      </c>
      <c r="K44" s="21">
        <f>SUM(G44:J44)</f>
        <v>20167800</v>
      </c>
    </row>
    <row r="45" spans="1:11" ht="19.5" customHeight="1">
      <c r="A45" s="18" t="s">
        <v>1</v>
      </c>
      <c r="B45" s="28" t="s">
        <v>20</v>
      </c>
      <c r="C45" s="28"/>
      <c r="D45" s="28"/>
      <c r="E45" s="28"/>
      <c r="F45" s="28"/>
      <c r="G45" s="21"/>
      <c r="H45" s="21"/>
      <c r="I45" s="21"/>
      <c r="J45" s="21"/>
      <c r="K45" s="21"/>
    </row>
    <row r="46" spans="1:11" ht="19.5" customHeight="1">
      <c r="A46" s="18" t="s">
        <v>8</v>
      </c>
      <c r="B46" s="25" t="s">
        <v>9</v>
      </c>
      <c r="C46" s="25"/>
      <c r="D46" s="25"/>
      <c r="E46" s="25"/>
      <c r="F46" s="25"/>
      <c r="G46" s="21"/>
      <c r="H46" s="21"/>
      <c r="I46" s="21"/>
      <c r="J46" s="21"/>
      <c r="K46" s="21"/>
    </row>
    <row r="47" spans="1:1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30.75" customHeight="1">
      <c r="A48" s="18" t="s">
        <v>6</v>
      </c>
      <c r="B48" s="29" t="s">
        <v>34</v>
      </c>
      <c r="C48" s="30"/>
      <c r="D48" s="30"/>
      <c r="E48" s="30"/>
      <c r="F48" s="31"/>
      <c r="G48" s="26">
        <v>8243</v>
      </c>
      <c r="H48" s="26">
        <v>8665</v>
      </c>
      <c r="I48" s="26">
        <v>9098</v>
      </c>
      <c r="J48" s="26">
        <v>9553</v>
      </c>
      <c r="K48" s="26">
        <f>SUM(G48:J48)</f>
        <v>35559</v>
      </c>
    </row>
    <row r="49" spans="1:11" ht="19.5" customHeight="1">
      <c r="A49" s="18" t="s">
        <v>13</v>
      </c>
      <c r="B49" s="20" t="s">
        <v>37</v>
      </c>
      <c r="C49" s="20"/>
      <c r="D49" s="20"/>
      <c r="E49" s="20"/>
      <c r="F49" s="20"/>
      <c r="G49" s="26"/>
      <c r="H49" s="26"/>
      <c r="I49" s="26"/>
      <c r="J49" s="26"/>
      <c r="K49" s="26"/>
    </row>
    <row r="50" spans="1:11" ht="31.5" customHeight="1">
      <c r="A50" s="18" t="s">
        <v>14</v>
      </c>
      <c r="B50" s="20" t="s">
        <v>35</v>
      </c>
      <c r="C50" s="20"/>
      <c r="D50" s="20"/>
      <c r="E50" s="20"/>
      <c r="F50" s="20"/>
      <c r="G50" s="21">
        <v>8061200</v>
      </c>
      <c r="H50" s="21">
        <v>8464260</v>
      </c>
      <c r="I50" s="21">
        <v>8887473</v>
      </c>
      <c r="J50" s="21">
        <v>9331850</v>
      </c>
      <c r="K50" s="21">
        <f>SUM(G50:J50)</f>
        <v>34744783</v>
      </c>
    </row>
    <row r="51" spans="1:11" ht="19.5" customHeight="1">
      <c r="A51" s="18" t="s">
        <v>1</v>
      </c>
      <c r="B51" s="28" t="s">
        <v>63</v>
      </c>
      <c r="C51" s="28"/>
      <c r="D51" s="28"/>
      <c r="E51" s="28"/>
      <c r="F51" s="28"/>
      <c r="G51" s="21"/>
      <c r="H51" s="21"/>
      <c r="I51" s="21"/>
      <c r="J51" s="21"/>
      <c r="K51" s="21"/>
    </row>
    <row r="52" spans="1:11" ht="19.5" customHeight="1">
      <c r="A52" s="18" t="s">
        <v>8</v>
      </c>
      <c r="B52" s="25" t="s">
        <v>9</v>
      </c>
      <c r="C52" s="25"/>
      <c r="D52" s="25"/>
      <c r="E52" s="25"/>
      <c r="F52" s="25"/>
      <c r="G52" s="21"/>
      <c r="H52" s="21"/>
      <c r="I52" s="21"/>
      <c r="J52" s="21"/>
      <c r="K52" s="21"/>
    </row>
    <row r="53" spans="1:11" ht="9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9.5" customHeight="1">
      <c r="A54" s="18" t="s">
        <v>6</v>
      </c>
      <c r="B54" s="7" t="s">
        <v>68</v>
      </c>
      <c r="C54" s="7"/>
      <c r="D54" s="7"/>
      <c r="E54" s="7"/>
      <c r="F54" s="7"/>
      <c r="G54" s="26">
        <v>938</v>
      </c>
      <c r="H54" s="26">
        <v>984</v>
      </c>
      <c r="I54" s="26">
        <v>1033</v>
      </c>
      <c r="J54" s="26">
        <v>1085</v>
      </c>
      <c r="K54" s="26">
        <f>SUM(G54:J54)</f>
        <v>4040</v>
      </c>
    </row>
    <row r="55" spans="1:11" ht="19.5" customHeight="1">
      <c r="A55" s="18" t="s">
        <v>13</v>
      </c>
      <c r="B55" s="20" t="s">
        <v>38</v>
      </c>
      <c r="C55" s="20"/>
      <c r="D55" s="20"/>
      <c r="E55" s="20"/>
      <c r="F55" s="20"/>
      <c r="G55" s="26"/>
      <c r="H55" s="26"/>
      <c r="I55" s="26"/>
      <c r="J55" s="26"/>
      <c r="K55" s="26"/>
    </row>
    <row r="56" spans="1:11" ht="19.5" customHeight="1">
      <c r="A56" s="18" t="s">
        <v>14</v>
      </c>
      <c r="B56" s="27" t="s">
        <v>39</v>
      </c>
      <c r="C56" s="27"/>
      <c r="D56" s="27"/>
      <c r="E56" s="27"/>
      <c r="F56" s="27"/>
      <c r="G56" s="21">
        <v>7233270</v>
      </c>
      <c r="H56" s="21">
        <v>7594934</v>
      </c>
      <c r="I56" s="21">
        <v>7974680</v>
      </c>
      <c r="J56" s="21">
        <v>8373414</v>
      </c>
      <c r="K56" s="21">
        <f>SUM(G56:J56)</f>
        <v>31176298</v>
      </c>
    </row>
    <row r="57" spans="1:11" ht="19.5" customHeight="1">
      <c r="A57" s="18" t="s">
        <v>1</v>
      </c>
      <c r="B57" s="28" t="s">
        <v>64</v>
      </c>
      <c r="C57" s="28"/>
      <c r="D57" s="28"/>
      <c r="E57" s="28"/>
      <c r="F57" s="28"/>
      <c r="G57" s="21"/>
      <c r="H57" s="21"/>
      <c r="I57" s="21"/>
      <c r="J57" s="21"/>
      <c r="K57" s="21"/>
    </row>
    <row r="58" spans="1:11" ht="19.5" customHeight="1">
      <c r="A58" s="18" t="s">
        <v>8</v>
      </c>
      <c r="B58" s="25" t="s">
        <v>9</v>
      </c>
      <c r="C58" s="25"/>
      <c r="D58" s="25"/>
      <c r="E58" s="25"/>
      <c r="F58" s="25"/>
      <c r="G58" s="21"/>
      <c r="H58" s="21"/>
      <c r="I58" s="21"/>
      <c r="J58" s="21"/>
      <c r="K58" s="21"/>
    </row>
    <row r="59" spans="1:11" ht="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9.5" customHeight="1">
      <c r="A60" s="18" t="s">
        <v>6</v>
      </c>
      <c r="B60" s="7" t="s">
        <v>40</v>
      </c>
      <c r="C60" s="7"/>
      <c r="D60" s="7"/>
      <c r="E60" s="7"/>
      <c r="F60" s="7"/>
      <c r="G60" s="19">
        <v>481</v>
      </c>
      <c r="H60" s="19">
        <v>505</v>
      </c>
      <c r="I60" s="19">
        <v>530</v>
      </c>
      <c r="J60" s="19">
        <v>557</v>
      </c>
      <c r="K60" s="19">
        <f>SUM(G60:J60)</f>
        <v>2073</v>
      </c>
    </row>
    <row r="61" spans="1:11" ht="30.75" customHeight="1">
      <c r="A61" s="18" t="s">
        <v>13</v>
      </c>
      <c r="B61" s="29" t="s">
        <v>41</v>
      </c>
      <c r="C61" s="30"/>
      <c r="D61" s="30"/>
      <c r="E61" s="30"/>
      <c r="F61" s="31"/>
      <c r="G61" s="19"/>
      <c r="H61" s="19"/>
      <c r="I61" s="19"/>
      <c r="J61" s="19"/>
      <c r="K61" s="19"/>
    </row>
    <row r="62" spans="1:11" ht="19.5" customHeight="1">
      <c r="A62" s="18" t="s">
        <v>14</v>
      </c>
      <c r="B62" s="27" t="s">
        <v>42</v>
      </c>
      <c r="C62" s="27"/>
      <c r="D62" s="27"/>
      <c r="E62" s="27"/>
      <c r="F62" s="27"/>
      <c r="G62" s="21">
        <v>3607800</v>
      </c>
      <c r="H62" s="21">
        <v>3788190</v>
      </c>
      <c r="I62" s="21">
        <v>3977600</v>
      </c>
      <c r="J62" s="21">
        <v>4176480</v>
      </c>
      <c r="K62" s="21">
        <f>SUM(G62:J62)</f>
        <v>15550070</v>
      </c>
    </row>
    <row r="63" spans="1:11" ht="19.5" customHeight="1">
      <c r="A63" s="18" t="s">
        <v>1</v>
      </c>
      <c r="B63" s="28" t="s">
        <v>43</v>
      </c>
      <c r="C63" s="28"/>
      <c r="D63" s="28"/>
      <c r="E63" s="28"/>
      <c r="F63" s="28"/>
      <c r="G63" s="21"/>
      <c r="H63" s="21"/>
      <c r="I63" s="21"/>
      <c r="J63" s="21"/>
      <c r="K63" s="21"/>
    </row>
    <row r="64" spans="1:11" ht="19.5" customHeight="1">
      <c r="A64" s="18" t="s">
        <v>8</v>
      </c>
      <c r="B64" s="25" t="s">
        <v>9</v>
      </c>
      <c r="C64" s="25"/>
      <c r="D64" s="25"/>
      <c r="E64" s="25"/>
      <c r="F64" s="25"/>
      <c r="G64" s="21"/>
      <c r="H64" s="21"/>
      <c r="I64" s="21"/>
      <c r="J64" s="21"/>
      <c r="K64" s="21"/>
    </row>
    <row r="65" spans="1:11" ht="9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9.5" customHeight="1">
      <c r="A66" s="18" t="s">
        <v>6</v>
      </c>
      <c r="B66" s="7" t="s">
        <v>44</v>
      </c>
      <c r="C66" s="7"/>
      <c r="D66" s="7"/>
      <c r="E66" s="7"/>
      <c r="F66" s="7"/>
      <c r="G66" s="26">
        <v>3000</v>
      </c>
      <c r="H66" s="26">
        <v>3148</v>
      </c>
      <c r="I66" s="26">
        <v>3305</v>
      </c>
      <c r="J66" s="26">
        <v>3470</v>
      </c>
      <c r="K66" s="26">
        <f>SUM(G66:J66)</f>
        <v>12923</v>
      </c>
    </row>
    <row r="67" spans="1:11" ht="28.5" customHeight="1">
      <c r="A67" s="18" t="s">
        <v>13</v>
      </c>
      <c r="B67" s="29" t="s">
        <v>45</v>
      </c>
      <c r="C67" s="30"/>
      <c r="D67" s="30"/>
      <c r="E67" s="30"/>
      <c r="F67" s="31"/>
      <c r="G67" s="26"/>
      <c r="H67" s="26"/>
      <c r="I67" s="26"/>
      <c r="J67" s="26"/>
      <c r="K67" s="26"/>
    </row>
    <row r="68" spans="1:11" ht="19.5" customHeight="1">
      <c r="A68" s="18" t="s">
        <v>14</v>
      </c>
      <c r="B68" s="27" t="s">
        <v>46</v>
      </c>
      <c r="C68" s="27"/>
      <c r="D68" s="27"/>
      <c r="E68" s="27"/>
      <c r="F68" s="27"/>
      <c r="G68" s="21">
        <v>949400</v>
      </c>
      <c r="H68" s="21">
        <v>996870</v>
      </c>
      <c r="I68" s="21">
        <v>1046714</v>
      </c>
      <c r="J68" s="21">
        <v>1099050</v>
      </c>
      <c r="K68" s="21">
        <f>SUM(G68:J68)</f>
        <v>4092034</v>
      </c>
    </row>
    <row r="69" spans="1:11" ht="19.5" customHeight="1">
      <c r="A69" s="18" t="s">
        <v>1</v>
      </c>
      <c r="B69" s="28" t="s">
        <v>64</v>
      </c>
      <c r="C69" s="28"/>
      <c r="D69" s="28"/>
      <c r="E69" s="28"/>
      <c r="F69" s="28"/>
      <c r="G69" s="21"/>
      <c r="H69" s="21"/>
      <c r="I69" s="21"/>
      <c r="J69" s="21"/>
      <c r="K69" s="21"/>
    </row>
    <row r="70" spans="1:11" ht="19.5" customHeight="1">
      <c r="A70" s="18" t="s">
        <v>8</v>
      </c>
      <c r="B70" s="23" t="s">
        <v>9</v>
      </c>
      <c r="C70" s="23"/>
      <c r="D70" s="23"/>
      <c r="E70" s="23"/>
      <c r="F70" s="23"/>
      <c r="G70" s="21"/>
      <c r="H70" s="21"/>
      <c r="I70" s="21"/>
      <c r="J70" s="21"/>
      <c r="K70" s="21"/>
    </row>
    <row r="71" spans="1:1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9.5" customHeight="1">
      <c r="A72" s="18" t="s">
        <v>6</v>
      </c>
      <c r="B72" s="7" t="s">
        <v>47</v>
      </c>
      <c r="C72" s="7"/>
      <c r="D72" s="7"/>
      <c r="E72" s="7"/>
      <c r="F72" s="7"/>
      <c r="G72" s="26">
        <v>2</v>
      </c>
      <c r="H72" s="26">
        <v>3</v>
      </c>
      <c r="I72" s="26">
        <v>3</v>
      </c>
      <c r="J72" s="26">
        <v>3</v>
      </c>
      <c r="K72" s="26">
        <f>SUM(G72:J72)</f>
        <v>11</v>
      </c>
    </row>
    <row r="73" spans="1:11" ht="19.5" customHeight="1">
      <c r="A73" s="18" t="s">
        <v>13</v>
      </c>
      <c r="B73" s="20" t="s">
        <v>48</v>
      </c>
      <c r="C73" s="20"/>
      <c r="D73" s="20"/>
      <c r="E73" s="20"/>
      <c r="F73" s="20"/>
      <c r="G73" s="26"/>
      <c r="H73" s="26"/>
      <c r="I73" s="26"/>
      <c r="J73" s="26"/>
      <c r="K73" s="26"/>
    </row>
    <row r="74" spans="1:11" ht="19.5" customHeight="1">
      <c r="A74" s="18" t="s">
        <v>14</v>
      </c>
      <c r="B74" s="27" t="s">
        <v>49</v>
      </c>
      <c r="C74" s="27"/>
      <c r="D74" s="27"/>
      <c r="E74" s="27"/>
      <c r="F74" s="27"/>
      <c r="G74" s="21">
        <v>801000</v>
      </c>
      <c r="H74" s="21">
        <v>841050</v>
      </c>
      <c r="I74" s="21">
        <v>883103</v>
      </c>
      <c r="J74" s="21">
        <v>927258</v>
      </c>
      <c r="K74" s="21">
        <f>SUM(G74:J74)</f>
        <v>3452411</v>
      </c>
    </row>
    <row r="75" spans="1:11" ht="19.5" customHeight="1">
      <c r="A75" s="18" t="s">
        <v>1</v>
      </c>
      <c r="B75" s="28" t="s">
        <v>65</v>
      </c>
      <c r="C75" s="28"/>
      <c r="D75" s="28"/>
      <c r="E75" s="28"/>
      <c r="F75" s="28"/>
      <c r="G75" s="21"/>
      <c r="H75" s="21"/>
      <c r="I75" s="21"/>
      <c r="J75" s="21"/>
      <c r="K75" s="21"/>
    </row>
    <row r="76" spans="1:11" ht="19.5" customHeight="1">
      <c r="A76" s="18" t="s">
        <v>8</v>
      </c>
      <c r="B76" s="23" t="s">
        <v>9</v>
      </c>
      <c r="C76" s="23"/>
      <c r="D76" s="23"/>
      <c r="E76" s="23"/>
      <c r="F76" s="23"/>
      <c r="G76" s="21"/>
      <c r="H76" s="21"/>
      <c r="I76" s="21"/>
      <c r="J76" s="21"/>
      <c r="K76" s="21"/>
    </row>
    <row r="77" spans="1:1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9.5" customHeight="1">
      <c r="A78" s="18" t="s">
        <v>6</v>
      </c>
      <c r="B78" s="7" t="s">
        <v>50</v>
      </c>
      <c r="C78" s="7"/>
      <c r="D78" s="7"/>
      <c r="E78" s="7"/>
      <c r="F78" s="7"/>
      <c r="G78" s="26">
        <v>25</v>
      </c>
      <c r="H78" s="26">
        <v>25</v>
      </c>
      <c r="I78" s="26"/>
      <c r="J78" s="26"/>
      <c r="K78" s="26">
        <f>SUM(G78:J78)</f>
        <v>50</v>
      </c>
    </row>
    <row r="79" spans="1:11" ht="61.5" customHeight="1">
      <c r="A79" s="18" t="s">
        <v>13</v>
      </c>
      <c r="B79" s="29" t="s">
        <v>51</v>
      </c>
      <c r="C79" s="30"/>
      <c r="D79" s="30"/>
      <c r="E79" s="30"/>
      <c r="F79" s="31"/>
      <c r="G79" s="26"/>
      <c r="H79" s="26"/>
      <c r="I79" s="26"/>
      <c r="J79" s="26"/>
      <c r="K79" s="26"/>
    </row>
    <row r="80" spans="1:11" ht="19.5" customHeight="1">
      <c r="A80" s="18" t="s">
        <v>14</v>
      </c>
      <c r="B80" s="27" t="s">
        <v>52</v>
      </c>
      <c r="C80" s="27"/>
      <c r="D80" s="27"/>
      <c r="E80" s="27"/>
      <c r="F80" s="27"/>
      <c r="G80" s="21">
        <v>20000000</v>
      </c>
      <c r="H80" s="21">
        <v>21000000</v>
      </c>
      <c r="I80" s="21"/>
      <c r="J80" s="21"/>
      <c r="K80" s="21">
        <f>SUM(G80:J80)</f>
        <v>41000000</v>
      </c>
    </row>
    <row r="81" spans="1:11" ht="19.5" customHeight="1">
      <c r="A81" s="18" t="s">
        <v>1</v>
      </c>
      <c r="B81" s="28" t="s">
        <v>65</v>
      </c>
      <c r="C81" s="28"/>
      <c r="D81" s="28"/>
      <c r="E81" s="28"/>
      <c r="F81" s="28"/>
      <c r="G81" s="21"/>
      <c r="H81" s="21"/>
      <c r="I81" s="21"/>
      <c r="J81" s="21"/>
      <c r="K81" s="21"/>
    </row>
    <row r="82" spans="1:11" ht="19.5" customHeight="1">
      <c r="A82" s="18" t="s">
        <v>8</v>
      </c>
      <c r="B82" s="25" t="s">
        <v>9</v>
      </c>
      <c r="C82" s="25"/>
      <c r="D82" s="25"/>
      <c r="E82" s="25"/>
      <c r="F82" s="25"/>
      <c r="G82" s="21"/>
      <c r="H82" s="21"/>
      <c r="I82" s="21"/>
      <c r="J82" s="21"/>
      <c r="K82" s="21"/>
    </row>
    <row r="83" spans="1:11" ht="30" customHeight="1">
      <c r="A83" s="32" t="s">
        <v>10</v>
      </c>
      <c r="B83" s="32"/>
      <c r="C83" s="32"/>
      <c r="D83" s="32"/>
      <c r="E83" s="32"/>
      <c r="F83" s="32"/>
      <c r="G83" s="33">
        <f>G14+G20+G26+G32+G38+G44+G50+G56+G62+G68+G74+G80</f>
        <v>189219344</v>
      </c>
      <c r="H83" s="33">
        <f>H14+H20+H26+H32+H38+H44+H50+H56+H62+H68+H74+H80</f>
        <v>238680211</v>
      </c>
      <c r="I83" s="33">
        <f>I14+I20+I26+I32+I38+I44+I50+I56+I62+I68+I74+I80</f>
        <v>228607636</v>
      </c>
      <c r="J83" s="33">
        <f>J14+J20+J26+J32+J38+J44+J50+J56+J62+J68+J74+J80</f>
        <v>240040411</v>
      </c>
      <c r="K83" s="33">
        <f>K14+K20+K26+K32+K38+K44+K50+K56+K62+K68+K74+K80</f>
        <v>896547602</v>
      </c>
    </row>
    <row r="84" spans="1:11" ht="19.5" customHeight="1">
      <c r="A84" s="18" t="s">
        <v>7</v>
      </c>
      <c r="B84" s="7" t="s">
        <v>54</v>
      </c>
      <c r="C84" s="7"/>
      <c r="D84" s="7"/>
      <c r="E84" s="7"/>
      <c r="F84" s="7"/>
      <c r="G84" s="26">
        <v>10</v>
      </c>
      <c r="H84" s="26">
        <v>10</v>
      </c>
      <c r="I84" s="26">
        <v>10</v>
      </c>
      <c r="J84" s="26">
        <v>10</v>
      </c>
      <c r="K84" s="26">
        <v>10</v>
      </c>
    </row>
    <row r="85" spans="1:11" ht="19.5" customHeight="1">
      <c r="A85" s="18" t="s">
        <v>13</v>
      </c>
      <c r="B85" s="20" t="s">
        <v>55</v>
      </c>
      <c r="C85" s="20"/>
      <c r="D85" s="20"/>
      <c r="E85" s="20"/>
      <c r="F85" s="20"/>
      <c r="G85" s="26"/>
      <c r="H85" s="26"/>
      <c r="I85" s="26"/>
      <c r="J85" s="26"/>
      <c r="K85" s="26"/>
    </row>
    <row r="86" spans="1:11" ht="19.5" customHeight="1">
      <c r="A86" s="18" t="s">
        <v>14</v>
      </c>
      <c r="B86" s="27" t="s">
        <v>57</v>
      </c>
      <c r="C86" s="27"/>
      <c r="D86" s="27"/>
      <c r="E86" s="27"/>
      <c r="F86" s="27"/>
      <c r="G86" s="21">
        <v>164100</v>
      </c>
      <c r="H86" s="21">
        <v>172305</v>
      </c>
      <c r="I86" s="21">
        <v>180920</v>
      </c>
      <c r="J86" s="21">
        <v>189966</v>
      </c>
      <c r="K86" s="21">
        <f>SUM(G86:J86)</f>
        <v>707291</v>
      </c>
    </row>
    <row r="87" spans="1:11" ht="19.5" customHeight="1">
      <c r="A87" s="18" t="s">
        <v>1</v>
      </c>
      <c r="B87" s="28" t="s">
        <v>58</v>
      </c>
      <c r="C87" s="28"/>
      <c r="D87" s="28"/>
      <c r="E87" s="28"/>
      <c r="F87" s="28"/>
      <c r="G87" s="21"/>
      <c r="H87" s="21"/>
      <c r="I87" s="21"/>
      <c r="J87" s="21"/>
      <c r="K87" s="21"/>
    </row>
    <row r="88" spans="1:11" ht="19.5" customHeight="1">
      <c r="A88" s="18" t="s">
        <v>8</v>
      </c>
      <c r="B88" s="25" t="s">
        <v>9</v>
      </c>
      <c r="C88" s="25"/>
      <c r="D88" s="25"/>
      <c r="E88" s="25"/>
      <c r="F88" s="25"/>
      <c r="G88" s="21"/>
      <c r="H88" s="21"/>
      <c r="I88" s="21"/>
      <c r="J88" s="21"/>
      <c r="K88" s="21"/>
    </row>
    <row r="89" spans="1:11" ht="30" customHeight="1">
      <c r="A89" s="32" t="s">
        <v>53</v>
      </c>
      <c r="B89" s="32"/>
      <c r="C89" s="32"/>
      <c r="D89" s="32"/>
      <c r="E89" s="32"/>
      <c r="F89" s="32"/>
      <c r="G89" s="33">
        <f>G86</f>
        <v>164100</v>
      </c>
      <c r="H89" s="33">
        <f>H86</f>
        <v>172305</v>
      </c>
      <c r="I89" s="33">
        <f>I86</f>
        <v>180920</v>
      </c>
      <c r="J89" s="33">
        <f>J86</f>
        <v>189966</v>
      </c>
      <c r="K89" s="33">
        <f>K86</f>
        <v>707291</v>
      </c>
    </row>
  </sheetData>
  <sheetProtection password="CC53" sheet="1" objects="1" scenarios="1"/>
  <mergeCells count="224">
    <mergeCell ref="A83:F83"/>
    <mergeCell ref="G18:G19"/>
    <mergeCell ref="A71:K71"/>
    <mergeCell ref="B27:F27"/>
    <mergeCell ref="H26:H28"/>
    <mergeCell ref="I26:I28"/>
    <mergeCell ref="J26:J28"/>
    <mergeCell ref="K26:K28"/>
    <mergeCell ref="B25:F25"/>
    <mergeCell ref="B24:F24"/>
    <mergeCell ref="J14:J16"/>
    <mergeCell ref="K14:K16"/>
    <mergeCell ref="B15:F15"/>
    <mergeCell ref="B12:F12"/>
    <mergeCell ref="B16:F16"/>
    <mergeCell ref="G14:G16"/>
    <mergeCell ref="H14:H16"/>
    <mergeCell ref="I14:I16"/>
    <mergeCell ref="A17:K17"/>
    <mergeCell ref="G12:G13"/>
    <mergeCell ref="B20:F20"/>
    <mergeCell ref="B21:F21"/>
    <mergeCell ref="H12:H13"/>
    <mergeCell ref="I12:I13"/>
    <mergeCell ref="J12:J13"/>
    <mergeCell ref="B18:F18"/>
    <mergeCell ref="B19:F19"/>
    <mergeCell ref="B14:F14"/>
    <mergeCell ref="A3:F3"/>
    <mergeCell ref="A4:F4"/>
    <mergeCell ref="A10:F11"/>
    <mergeCell ref="K12:K13"/>
    <mergeCell ref="B13:F13"/>
    <mergeCell ref="J3:K3"/>
    <mergeCell ref="J4:K4"/>
    <mergeCell ref="H3:I3"/>
    <mergeCell ref="H4:I4"/>
    <mergeCell ref="A9:K9"/>
    <mergeCell ref="A1:D1"/>
    <mergeCell ref="E1:K1"/>
    <mergeCell ref="A2:D2"/>
    <mergeCell ref="E2:K2"/>
    <mergeCell ref="K18:K19"/>
    <mergeCell ref="H24:H25"/>
    <mergeCell ref="A89:F89"/>
    <mergeCell ref="B26:F26"/>
    <mergeCell ref="B32:F32"/>
    <mergeCell ref="B34:F34"/>
    <mergeCell ref="A35:K35"/>
    <mergeCell ref="I68:I70"/>
    <mergeCell ref="J68:J70"/>
    <mergeCell ref="I24:I25"/>
    <mergeCell ref="H18:H19"/>
    <mergeCell ref="I18:I19"/>
    <mergeCell ref="J18:J19"/>
    <mergeCell ref="J32:J34"/>
    <mergeCell ref="H30:H31"/>
    <mergeCell ref="I30:I31"/>
    <mergeCell ref="J24:J25"/>
    <mergeCell ref="A29:K29"/>
    <mergeCell ref="B30:F30"/>
    <mergeCell ref="G30:G31"/>
    <mergeCell ref="K68:K70"/>
    <mergeCell ref="K32:K34"/>
    <mergeCell ref="G26:G28"/>
    <mergeCell ref="G20:G22"/>
    <mergeCell ref="H20:H22"/>
    <mergeCell ref="K36:K37"/>
    <mergeCell ref="J38:J40"/>
    <mergeCell ref="K38:K40"/>
    <mergeCell ref="A41:K41"/>
    <mergeCell ref="B42:F42"/>
    <mergeCell ref="B22:F22"/>
    <mergeCell ref="A23:K23"/>
    <mergeCell ref="K20:K22"/>
    <mergeCell ref="I20:I22"/>
    <mergeCell ref="J20:J22"/>
    <mergeCell ref="K24:K25"/>
    <mergeCell ref="K30:K31"/>
    <mergeCell ref="B33:F33"/>
    <mergeCell ref="G32:G34"/>
    <mergeCell ref="H32:H34"/>
    <mergeCell ref="I32:I34"/>
    <mergeCell ref="B31:F31"/>
    <mergeCell ref="G24:G25"/>
    <mergeCell ref="J30:J31"/>
    <mergeCell ref="J36:J37"/>
    <mergeCell ref="B37:F37"/>
    <mergeCell ref="B28:F28"/>
    <mergeCell ref="B38:F38"/>
    <mergeCell ref="I36:I37"/>
    <mergeCell ref="H38:H40"/>
    <mergeCell ref="I38:I40"/>
    <mergeCell ref="B39:F39"/>
    <mergeCell ref="B40:F40"/>
    <mergeCell ref="B36:F36"/>
    <mergeCell ref="G36:G37"/>
    <mergeCell ref="H36:H37"/>
    <mergeCell ref="G42:G43"/>
    <mergeCell ref="H42:H43"/>
    <mergeCell ref="G38:G40"/>
    <mergeCell ref="I42:I43"/>
    <mergeCell ref="J42:J43"/>
    <mergeCell ref="K42:K43"/>
    <mergeCell ref="B43:F43"/>
    <mergeCell ref="B68:F68"/>
    <mergeCell ref="G68:G70"/>
    <mergeCell ref="H68:H70"/>
    <mergeCell ref="B69:F69"/>
    <mergeCell ref="B70:F70"/>
    <mergeCell ref="I44:I46"/>
    <mergeCell ref="J44:J46"/>
    <mergeCell ref="K44:K46"/>
    <mergeCell ref="B44:F44"/>
    <mergeCell ref="B45:F45"/>
    <mergeCell ref="B46:F46"/>
    <mergeCell ref="G44:G46"/>
    <mergeCell ref="H44:H46"/>
    <mergeCell ref="A47:K47"/>
    <mergeCell ref="B48:F48"/>
    <mergeCell ref="G48:G49"/>
    <mergeCell ref="H48:H49"/>
    <mergeCell ref="I48:I49"/>
    <mergeCell ref="J48:J49"/>
    <mergeCell ref="K48:K49"/>
    <mergeCell ref="B49:F49"/>
    <mergeCell ref="A65:K65"/>
    <mergeCell ref="B66:F66"/>
    <mergeCell ref="G66:G67"/>
    <mergeCell ref="H66:H67"/>
    <mergeCell ref="I66:I67"/>
    <mergeCell ref="J66:J67"/>
    <mergeCell ref="K66:K67"/>
    <mergeCell ref="B67:F67"/>
    <mergeCell ref="I50:I52"/>
    <mergeCell ref="J50:J52"/>
    <mergeCell ref="K50:K52"/>
    <mergeCell ref="B50:F50"/>
    <mergeCell ref="B51:F51"/>
    <mergeCell ref="B52:F52"/>
    <mergeCell ref="G50:G52"/>
    <mergeCell ref="H50:H52"/>
    <mergeCell ref="A53:K53"/>
    <mergeCell ref="B54:F54"/>
    <mergeCell ref="G54:G55"/>
    <mergeCell ref="H54:H55"/>
    <mergeCell ref="I54:I55"/>
    <mergeCell ref="J54:J55"/>
    <mergeCell ref="K54:K55"/>
    <mergeCell ref="B55:F55"/>
    <mergeCell ref="I56:I58"/>
    <mergeCell ref="J56:J58"/>
    <mergeCell ref="K56:K58"/>
    <mergeCell ref="B56:F56"/>
    <mergeCell ref="B57:F57"/>
    <mergeCell ref="B58:F58"/>
    <mergeCell ref="G56:G58"/>
    <mergeCell ref="H56:H58"/>
    <mergeCell ref="A59:K59"/>
    <mergeCell ref="B60:F60"/>
    <mergeCell ref="G60:G61"/>
    <mergeCell ref="H60:H61"/>
    <mergeCell ref="I60:I61"/>
    <mergeCell ref="J60:J61"/>
    <mergeCell ref="K60:K61"/>
    <mergeCell ref="B61:F61"/>
    <mergeCell ref="I62:I64"/>
    <mergeCell ref="J62:J64"/>
    <mergeCell ref="K62:K64"/>
    <mergeCell ref="B62:F62"/>
    <mergeCell ref="B63:F63"/>
    <mergeCell ref="B64:F64"/>
    <mergeCell ref="G62:G64"/>
    <mergeCell ref="H62:H64"/>
    <mergeCell ref="B72:F72"/>
    <mergeCell ref="G72:G73"/>
    <mergeCell ref="H72:H73"/>
    <mergeCell ref="I72:I73"/>
    <mergeCell ref="J72:J73"/>
    <mergeCell ref="K72:K73"/>
    <mergeCell ref="B73:F73"/>
    <mergeCell ref="B74:F74"/>
    <mergeCell ref="G74:G76"/>
    <mergeCell ref="H74:H76"/>
    <mergeCell ref="I74:I76"/>
    <mergeCell ref="J74:J76"/>
    <mergeCell ref="K74:K76"/>
    <mergeCell ref="B75:F75"/>
    <mergeCell ref="I80:I82"/>
    <mergeCell ref="B76:F76"/>
    <mergeCell ref="A77:K77"/>
    <mergeCell ref="B78:F78"/>
    <mergeCell ref="G78:G79"/>
    <mergeCell ref="H78:H79"/>
    <mergeCell ref="I78:I79"/>
    <mergeCell ref="J78:J79"/>
    <mergeCell ref="K78:K79"/>
    <mergeCell ref="B79:F79"/>
    <mergeCell ref="J84:J85"/>
    <mergeCell ref="K84:K85"/>
    <mergeCell ref="B85:F85"/>
    <mergeCell ref="J80:J82"/>
    <mergeCell ref="K80:K82"/>
    <mergeCell ref="B81:F81"/>
    <mergeCell ref="B82:F82"/>
    <mergeCell ref="B80:F80"/>
    <mergeCell ref="G80:G82"/>
    <mergeCell ref="H80:H82"/>
    <mergeCell ref="B84:F84"/>
    <mergeCell ref="G84:G85"/>
    <mergeCell ref="H84:H85"/>
    <mergeCell ref="I84:I85"/>
    <mergeCell ref="J86:J88"/>
    <mergeCell ref="K86:K88"/>
    <mergeCell ref="B87:F87"/>
    <mergeCell ref="B88:F88"/>
    <mergeCell ref="B86:F86"/>
    <mergeCell ref="G86:G88"/>
    <mergeCell ref="H86:H88"/>
    <mergeCell ref="I86:I88"/>
    <mergeCell ref="A5:F5"/>
    <mergeCell ref="A6:F6"/>
    <mergeCell ref="A7:F7"/>
    <mergeCell ref="A8:F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&amp;C&amp;"Arial,Negrito"&amp;14 &amp;16PLANO PLURIANUAL 2004-2007</oddHeader>
    <oddFooter>&amp;C&amp;"Arial,Negrito"&amp;14SECRETARIA DE ESTADO DE TRANSPORTES</oddFoot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2004-04-14T20:28:32Z</cp:lastPrinted>
  <dcterms:created xsi:type="dcterms:W3CDTF">2003-05-28T21:12:16Z</dcterms:created>
  <dcterms:modified xsi:type="dcterms:W3CDTF">2004-06-16T19:38:53Z</dcterms:modified>
  <cp:category/>
  <cp:version/>
  <cp:contentType/>
  <cp:contentStatus/>
</cp:coreProperties>
</file>