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10" activeTab="0"/>
  </bookViews>
  <sheets>
    <sheet name="CP - ASSOCIATIVISMO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<sst xmlns="http://schemas.openxmlformats.org/spreadsheetml/2006/main" count="70" uniqueCount="39">
  <si>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</si>
  <si>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</si>
  <si>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</si>
  <si>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</si>
  <si>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</si>
  <si>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</si>
  <si>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</si>
  <si>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 xml:space="preserve">PROGRAMA </t>
  </si>
  <si>
    <t xml:space="preserve">OBJETIVO DO PROGRAMA </t>
  </si>
  <si>
    <t>(Qtd / Valor)</t>
  </si>
  <si>
    <t>Objetivo Específico</t>
  </si>
  <si>
    <t>Meta Física</t>
  </si>
  <si>
    <t>Unidade Responsável</t>
  </si>
  <si>
    <t>Atividade</t>
  </si>
  <si>
    <t>Apoiar empreendimentos de economia solidária, associações e cooperativas em atividade, que encontram-se em dificuldades de geração de trabalho, emprego e renda</t>
  </si>
  <si>
    <t>Fortalecimento do Desenvolvimento da Economia Solidária para Geração de Trabalho, Emprego e Renda</t>
  </si>
  <si>
    <t>Incentivar a implantação de empreendimentos de economia solidária, associações e cooperativas, para a geração de trabalho, emprego e renda</t>
  </si>
  <si>
    <t>Incentivar a implantação de micro e pequenas empresas ou empreedimentos de economia solidária, cooperativas e associações, por meio da capacitação massiva de pessoas que se encontram desempregadas, subempregadas e em vulnerabilidade social; assegurando o seu desenvolvimento por meio de assessoria técnica, tecnológica, mercadológica e de financiamento</t>
  </si>
  <si>
    <t>Capacitação de Pequenos e Médio Produtores Rurais - ASSOCIATIVISMO</t>
  </si>
  <si>
    <t>Dados Financeiros do Programa</t>
  </si>
  <si>
    <t>Regionalizaçao</t>
  </si>
  <si>
    <t xml:space="preserve">Valor Total Atividades </t>
  </si>
  <si>
    <t xml:space="preserve">Valor Total Projetos </t>
  </si>
  <si>
    <t>Todo Estado</t>
  </si>
  <si>
    <t>Capacitar os pequenos e medios produtores rurais, buscando o fortalecimento de suas organizações por meio do associativismo e cooperativismo</t>
  </si>
  <si>
    <t>Fomentar o desenvolvimento do associativismo e cooperativismo fortalecendo a economia solidária, visando a geração de emprego e renda no Estado de Mato Grosso</t>
  </si>
  <si>
    <t>em construção</t>
  </si>
  <si>
    <t>empreendimentos implantados</t>
  </si>
  <si>
    <t>unidade</t>
  </si>
  <si>
    <t>pessoas</t>
  </si>
  <si>
    <t>produtores capacitados</t>
  </si>
  <si>
    <t>empreendimentos apoiados</t>
  </si>
  <si>
    <t>SEDER</t>
  </si>
  <si>
    <t>SETEC</t>
  </si>
  <si>
    <t>Taxa de crescimento do  Associativismo</t>
  </si>
  <si>
    <t>Percentual</t>
  </si>
  <si>
    <t>Organização do Associativismo</t>
  </si>
  <si>
    <t xml:space="preserve">Fomento ao Desenvolvimento da Economia Solidária para geração de Trabalho, Emprego e Renda </t>
  </si>
  <si>
    <t>Incentivo a implantação de micro e pequenos empreendimentos em Àreas de extrema pobreza - PRONAGER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</si>
</sst>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0" fontId="4" fillId="0" borderId="3" xfId="0" applyFont="1" applyBorder="1" applyAlignment="1" applyProtection="1">
      <alignment horizontal="justify" vertical="center" wrapText="1"/>
      <protection hidden="1"/>
    </xf>
    <xf numFmtId="0" fontId="4" fillId="0" borderId="4" xfId="0" applyFont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171" fontId="4" fillId="0" borderId="5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left" vertical="center" wrapText="1"/>
      <protection hidden="1"/>
    </xf>
    <xf numFmtId="171" fontId="4" fillId="0" borderId="6" xfId="0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Border="1" applyAlignment="1" applyProtection="1">
      <alignment horizontal="left" vertical="center" wrapText="1"/>
      <protection hidden="1"/>
    </xf>
    <xf numFmtId="3" fontId="4" fillId="0" borderId="3" xfId="0" applyNumberFormat="1" applyFont="1" applyBorder="1" applyAlignment="1" applyProtection="1">
      <alignment horizontal="left" vertical="center" wrapText="1"/>
      <protection hidden="1"/>
    </xf>
    <xf numFmtId="3" fontId="4" fillId="0" borderId="4" xfId="0" applyNumberFormat="1" applyFont="1" applyBorder="1" applyAlignment="1" applyProtection="1">
      <alignment horizontal="left" vertical="center" wrapText="1"/>
      <protection hidden="1"/>
    </xf>
    <xf numFmtId="171" fontId="4" fillId="0" borderId="7" xfId="0" applyNumberFormat="1" applyFont="1" applyFill="1" applyBorder="1" applyAlignment="1" applyProtection="1">
      <alignment horizontal="center" vertical="center"/>
      <protection hidden="1"/>
    </xf>
    <xf numFmtId="6" fontId="4" fillId="0" borderId="1" xfId="0" applyNumberFormat="1" applyFont="1" applyBorder="1" applyAlignment="1" applyProtection="1">
      <alignment horizontal="justify" vertical="center" wrapText="1"/>
      <protection hidden="1"/>
    </xf>
    <xf numFmtId="3" fontId="4" fillId="0" borderId="2" xfId="0" applyNumberFormat="1" applyFont="1" applyBorder="1" applyAlignment="1" applyProtection="1">
      <alignment horizontal="justify" vertical="center" wrapText="1"/>
      <protection hidden="1"/>
    </xf>
    <xf numFmtId="3" fontId="4" fillId="0" borderId="3" xfId="0" applyNumberFormat="1" applyFont="1" applyBorder="1" applyAlignment="1" applyProtection="1">
      <alignment horizontal="justify" vertical="center" wrapText="1"/>
      <protection hidden="1"/>
    </xf>
    <xf numFmtId="3" fontId="4" fillId="0" borderId="4" xfId="0" applyNumberFormat="1" applyFont="1" applyBorder="1" applyAlignment="1" applyProtection="1">
      <alignment horizontal="justify" vertical="center" wrapText="1"/>
      <protection hidden="1"/>
    </xf>
    <xf numFmtId="6" fontId="4" fillId="0" borderId="1" xfId="0" applyNumberFormat="1" applyFont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Border="1" applyAlignment="1" applyProtection="1">
      <alignment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0" zoomScaleNormal="75" workbookViewId="0" topLeftCell="A1">
      <selection activeCell="A4" sqref="A4:D4"/>
    </sheetView>
  </sheetViews>
  <sheetFormatPr defaultColWidth="9.140625" defaultRowHeight="13.5" customHeight="1"/>
  <cols>
    <col min="1" max="1" width="23.00390625" style="3" customWidth="1"/>
    <col min="2" max="3" width="20.7109375" style="3" customWidth="1"/>
    <col min="4" max="4" width="61.7109375" style="3" customWidth="1"/>
    <col min="5" max="5" width="21.8515625" style="3" bestFit="1" customWidth="1"/>
    <col min="6" max="6" width="22.8515625" style="3" customWidth="1"/>
    <col min="7" max="8" width="21.8515625" style="3" bestFit="1" customWidth="1"/>
    <col min="9" max="9" width="23.28125" style="3" bestFit="1" customWidth="1"/>
    <col min="10" max="16384" width="9.140625" style="3" customWidth="1"/>
  </cols>
  <sheetData>
    <row r="1" spans="1:9" ht="30.75" customHeight="1">
      <c r="A1" s="1" t="s">
        <v>7</v>
      </c>
      <c r="B1" s="1"/>
      <c r="C1" s="2" t="s">
        <v>36</v>
      </c>
      <c r="D1" s="2"/>
      <c r="E1" s="2"/>
      <c r="F1" s="2"/>
      <c r="G1" s="2"/>
      <c r="H1" s="2"/>
      <c r="I1" s="2"/>
    </row>
    <row r="2" spans="1:9" ht="39.75" customHeight="1">
      <c r="A2" s="1" t="s">
        <v>8</v>
      </c>
      <c r="B2" s="1"/>
      <c r="C2" s="4" t="s">
        <v>25</v>
      </c>
      <c r="D2" s="4"/>
      <c r="E2" s="4"/>
      <c r="F2" s="4"/>
      <c r="G2" s="4"/>
      <c r="H2" s="4"/>
      <c r="I2" s="4"/>
    </row>
    <row r="3" spans="1:9" ht="24.75" customHeight="1">
      <c r="A3" s="5" t="s">
        <v>0</v>
      </c>
      <c r="B3" s="5"/>
      <c r="C3" s="5"/>
      <c r="D3" s="5"/>
      <c r="E3" s="6" t="s">
        <v>1</v>
      </c>
      <c r="F3" s="7" t="s">
        <v>2</v>
      </c>
      <c r="G3" s="7"/>
      <c r="H3" s="7" t="s">
        <v>3</v>
      </c>
      <c r="I3" s="7"/>
    </row>
    <row r="4" spans="1:9" ht="24.75" customHeight="1">
      <c r="A4" s="8" t="s">
        <v>34</v>
      </c>
      <c r="B4" s="8"/>
      <c r="C4" s="8"/>
      <c r="D4" s="8"/>
      <c r="E4" s="9" t="s">
        <v>35</v>
      </c>
      <c r="F4" s="10" t="s">
        <v>26</v>
      </c>
      <c r="G4" s="10"/>
      <c r="H4" s="11"/>
      <c r="I4" s="11"/>
    </row>
    <row r="5" spans="1:9" ht="15.75" customHeight="1">
      <c r="A5" s="12" t="s">
        <v>19</v>
      </c>
      <c r="B5" s="12"/>
      <c r="C5" s="12"/>
      <c r="D5" s="12"/>
      <c r="E5" s="13">
        <v>2004</v>
      </c>
      <c r="F5" s="13">
        <v>2005</v>
      </c>
      <c r="G5" s="13">
        <v>2006</v>
      </c>
      <c r="H5" s="13">
        <v>2007</v>
      </c>
      <c r="I5" s="13" t="s">
        <v>4</v>
      </c>
    </row>
    <row r="6" spans="1:9" ht="27.75" customHeight="1">
      <c r="A6" s="12"/>
      <c r="B6" s="12"/>
      <c r="C6" s="12"/>
      <c r="D6" s="12"/>
      <c r="E6" s="14">
        <f>SUM(E30+E37)</f>
        <v>4467171</v>
      </c>
      <c r="F6" s="14">
        <f>SUM(F30+F37)</f>
        <v>3740000</v>
      </c>
      <c r="G6" s="14">
        <f>SUM(G30+G37)</f>
        <v>6319756</v>
      </c>
      <c r="H6" s="14">
        <f>SUM(H30+H37)</f>
        <v>4816483</v>
      </c>
      <c r="I6" s="14">
        <f>SUM(I30+I37)</f>
        <v>19343410</v>
      </c>
    </row>
    <row r="7" spans="1:9" ht="11.2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5.75" customHeight="1">
      <c r="A8" s="16" t="s">
        <v>5</v>
      </c>
      <c r="B8" s="16"/>
      <c r="C8" s="16"/>
      <c r="D8" s="16"/>
      <c r="E8" s="13">
        <v>2004</v>
      </c>
      <c r="F8" s="13">
        <v>2005</v>
      </c>
      <c r="G8" s="13">
        <v>2006</v>
      </c>
      <c r="H8" s="13">
        <v>2007</v>
      </c>
      <c r="I8" s="13" t="s">
        <v>4</v>
      </c>
    </row>
    <row r="9" spans="1:9" ht="13.5" customHeight="1">
      <c r="A9" s="16"/>
      <c r="B9" s="16"/>
      <c r="C9" s="16"/>
      <c r="D9" s="16"/>
      <c r="E9" s="13" t="s">
        <v>9</v>
      </c>
      <c r="F9" s="13" t="s">
        <v>9</v>
      </c>
      <c r="G9" s="13" t="s">
        <v>9</v>
      </c>
      <c r="H9" s="13" t="s">
        <v>9</v>
      </c>
      <c r="I9" s="13" t="s">
        <v>9</v>
      </c>
    </row>
    <row r="10" spans="1:9" ht="35.25" customHeight="1">
      <c r="A10" s="17" t="s">
        <v>6</v>
      </c>
      <c r="B10" s="18" t="s">
        <v>37</v>
      </c>
      <c r="C10" s="19"/>
      <c r="D10" s="20"/>
      <c r="E10" s="21">
        <v>100</v>
      </c>
      <c r="F10" s="22">
        <v>100</v>
      </c>
      <c r="G10" s="22">
        <v>120</v>
      </c>
      <c r="H10" s="22">
        <v>160</v>
      </c>
      <c r="I10" s="22">
        <f>SUM(E10:H11)</f>
        <v>480</v>
      </c>
    </row>
    <row r="11" spans="1:9" ht="32.25" customHeight="1">
      <c r="A11" s="23" t="s">
        <v>10</v>
      </c>
      <c r="B11" s="24" t="s">
        <v>16</v>
      </c>
      <c r="C11" s="24"/>
      <c r="D11" s="24"/>
      <c r="E11" s="22"/>
      <c r="F11" s="22"/>
      <c r="G11" s="22"/>
      <c r="H11" s="22"/>
      <c r="I11" s="22"/>
    </row>
    <row r="12" spans="1:9" ht="19.5" customHeight="1">
      <c r="A12" s="17" t="s">
        <v>11</v>
      </c>
      <c r="B12" s="8" t="s">
        <v>27</v>
      </c>
      <c r="C12" s="8"/>
      <c r="D12" s="8"/>
      <c r="E12" s="25">
        <v>912833</v>
      </c>
      <c r="F12" s="25">
        <v>900000</v>
      </c>
      <c r="G12" s="25">
        <f>((E12-181853)/100)*120</f>
        <v>877176</v>
      </c>
      <c r="H12" s="25">
        <f>((E12-181853)/100)*160</f>
        <v>1169568</v>
      </c>
      <c r="I12" s="25">
        <f>SUM(E12:H12)</f>
        <v>3859577</v>
      </c>
    </row>
    <row r="13" spans="1:9" ht="19.5" customHeight="1">
      <c r="A13" s="23" t="s">
        <v>1</v>
      </c>
      <c r="B13" s="26" t="s">
        <v>28</v>
      </c>
      <c r="C13" s="26"/>
      <c r="D13" s="26"/>
      <c r="E13" s="27"/>
      <c r="F13" s="27"/>
      <c r="G13" s="27"/>
      <c r="H13" s="27"/>
      <c r="I13" s="27"/>
    </row>
    <row r="14" spans="1:9" ht="19.5" customHeight="1">
      <c r="A14" s="23" t="s">
        <v>20</v>
      </c>
      <c r="B14" s="28" t="s">
        <v>23</v>
      </c>
      <c r="C14" s="29"/>
      <c r="D14" s="30"/>
      <c r="E14" s="27"/>
      <c r="F14" s="27"/>
      <c r="G14" s="27"/>
      <c r="H14" s="27"/>
      <c r="I14" s="27"/>
    </row>
    <row r="15" spans="1:9" ht="18" customHeight="1">
      <c r="A15" s="23" t="s">
        <v>12</v>
      </c>
      <c r="B15" s="28" t="s">
        <v>33</v>
      </c>
      <c r="C15" s="29"/>
      <c r="D15" s="30"/>
      <c r="E15" s="31"/>
      <c r="F15" s="31"/>
      <c r="G15" s="31"/>
      <c r="H15" s="31"/>
      <c r="I15" s="31"/>
    </row>
    <row r="16" spans="1:9" ht="9.75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36" customHeight="1">
      <c r="A17" s="17" t="s">
        <v>6</v>
      </c>
      <c r="B17" s="24" t="s">
        <v>15</v>
      </c>
      <c r="C17" s="24"/>
      <c r="D17" s="24"/>
      <c r="E17" s="22">
        <v>160</v>
      </c>
      <c r="F17" s="22">
        <v>100</v>
      </c>
      <c r="G17" s="22">
        <v>120</v>
      </c>
      <c r="H17" s="22">
        <v>100</v>
      </c>
      <c r="I17" s="22">
        <f>SUM(E17:H17)</f>
        <v>480</v>
      </c>
    </row>
    <row r="18" spans="1:9" ht="52.5" customHeight="1">
      <c r="A18" s="23" t="s">
        <v>10</v>
      </c>
      <c r="B18" s="24" t="s">
        <v>14</v>
      </c>
      <c r="C18" s="24"/>
      <c r="D18" s="24"/>
      <c r="E18" s="22"/>
      <c r="F18" s="22"/>
      <c r="G18" s="22"/>
      <c r="H18" s="22"/>
      <c r="I18" s="22"/>
    </row>
    <row r="19" spans="1:9" ht="19.5" customHeight="1">
      <c r="A19" s="17" t="s">
        <v>11</v>
      </c>
      <c r="B19" s="24" t="s">
        <v>31</v>
      </c>
      <c r="C19" s="24"/>
      <c r="D19" s="24"/>
      <c r="E19" s="25">
        <v>1268200</v>
      </c>
      <c r="F19" s="25">
        <v>900000</v>
      </c>
      <c r="G19" s="25">
        <f>(E19/160)*120</f>
        <v>951150</v>
      </c>
      <c r="H19" s="25">
        <f>(E19/160)*100</f>
        <v>792625</v>
      </c>
      <c r="I19" s="25">
        <f>SUM(E19:H19)</f>
        <v>3911975</v>
      </c>
    </row>
    <row r="20" spans="1:9" ht="19.5" customHeight="1">
      <c r="A20" s="23" t="s">
        <v>1</v>
      </c>
      <c r="B20" s="32" t="s">
        <v>28</v>
      </c>
      <c r="C20" s="32"/>
      <c r="D20" s="32"/>
      <c r="E20" s="27"/>
      <c r="F20" s="27"/>
      <c r="G20" s="27"/>
      <c r="H20" s="27"/>
      <c r="I20" s="27"/>
    </row>
    <row r="21" spans="1:9" ht="19.5" customHeight="1">
      <c r="A21" s="23" t="s">
        <v>20</v>
      </c>
      <c r="B21" s="33" t="s">
        <v>23</v>
      </c>
      <c r="C21" s="34"/>
      <c r="D21" s="35"/>
      <c r="E21" s="27"/>
      <c r="F21" s="27"/>
      <c r="G21" s="27"/>
      <c r="H21" s="27"/>
      <c r="I21" s="27"/>
    </row>
    <row r="22" spans="1:9" ht="18" customHeight="1">
      <c r="A22" s="23" t="s">
        <v>12</v>
      </c>
      <c r="B22" s="33" t="s">
        <v>33</v>
      </c>
      <c r="C22" s="34"/>
      <c r="D22" s="35"/>
      <c r="E22" s="31"/>
      <c r="F22" s="31"/>
      <c r="G22" s="31"/>
      <c r="H22" s="31"/>
      <c r="I22" s="31"/>
    </row>
    <row r="23" spans="1:9" ht="9.75" customHeight="1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9.5" customHeight="1">
      <c r="A24" s="17" t="s">
        <v>6</v>
      </c>
      <c r="B24" s="8" t="s">
        <v>18</v>
      </c>
      <c r="C24" s="8"/>
      <c r="D24" s="8"/>
      <c r="E24" s="22">
        <v>4481</v>
      </c>
      <c r="F24" s="22">
        <v>436</v>
      </c>
      <c r="G24" s="22">
        <v>480</v>
      </c>
      <c r="H24" s="22">
        <v>520</v>
      </c>
      <c r="I24" s="22">
        <f>SUM(E24:H24)</f>
        <v>5917</v>
      </c>
    </row>
    <row r="25" spans="1:9" ht="35.25" customHeight="1">
      <c r="A25" s="23" t="s">
        <v>10</v>
      </c>
      <c r="B25" s="24" t="s">
        <v>24</v>
      </c>
      <c r="C25" s="24"/>
      <c r="D25" s="24"/>
      <c r="E25" s="22"/>
      <c r="F25" s="22"/>
      <c r="G25" s="22"/>
      <c r="H25" s="22"/>
      <c r="I25" s="22"/>
    </row>
    <row r="26" spans="1:9" ht="19.5" customHeight="1">
      <c r="A26" s="17" t="s">
        <v>11</v>
      </c>
      <c r="B26" s="8" t="s">
        <v>30</v>
      </c>
      <c r="C26" s="8"/>
      <c r="D26" s="8"/>
      <c r="E26" s="25">
        <v>397291</v>
      </c>
      <c r="F26" s="25">
        <v>40000</v>
      </c>
      <c r="G26" s="25">
        <v>44500</v>
      </c>
      <c r="H26" s="25">
        <v>48200</v>
      </c>
      <c r="I26" s="25">
        <f>SUM(E26:H26)</f>
        <v>529991</v>
      </c>
    </row>
    <row r="27" spans="1:9" ht="19.5" customHeight="1">
      <c r="A27" s="23" t="s">
        <v>1</v>
      </c>
      <c r="B27" s="36" t="s">
        <v>29</v>
      </c>
      <c r="C27" s="36"/>
      <c r="D27" s="36"/>
      <c r="E27" s="27"/>
      <c r="F27" s="27"/>
      <c r="G27" s="27"/>
      <c r="H27" s="27"/>
      <c r="I27" s="27"/>
    </row>
    <row r="28" spans="1:9" ht="19.5" customHeight="1">
      <c r="A28" s="23" t="s">
        <v>20</v>
      </c>
      <c r="B28" s="28" t="s">
        <v>23</v>
      </c>
      <c r="C28" s="29"/>
      <c r="D28" s="30"/>
      <c r="E28" s="27"/>
      <c r="F28" s="27"/>
      <c r="G28" s="27"/>
      <c r="H28" s="27"/>
      <c r="I28" s="27"/>
    </row>
    <row r="29" spans="1:9" ht="18" customHeight="1">
      <c r="A29" s="23" t="s">
        <v>12</v>
      </c>
      <c r="B29" s="28" t="s">
        <v>32</v>
      </c>
      <c r="C29" s="29"/>
      <c r="D29" s="30"/>
      <c r="E29" s="31"/>
      <c r="F29" s="31"/>
      <c r="G29" s="31"/>
      <c r="H29" s="31"/>
      <c r="I29" s="31"/>
    </row>
    <row r="30" spans="1:9" ht="30.75" customHeight="1">
      <c r="A30" s="37" t="s">
        <v>22</v>
      </c>
      <c r="B30" s="37"/>
      <c r="C30" s="37"/>
      <c r="D30" s="37"/>
      <c r="E30" s="38">
        <f>SUM(E12+E19+E26)</f>
        <v>2578324</v>
      </c>
      <c r="F30" s="38">
        <f>SUM(F12+F19+F26)</f>
        <v>1840000</v>
      </c>
      <c r="G30" s="38">
        <f>SUM(G12+G19+G26)</f>
        <v>1872826</v>
      </c>
      <c r="H30" s="38">
        <f>SUM(H12+H19+H26)</f>
        <v>2010393</v>
      </c>
      <c r="I30" s="38">
        <f>SUM(I12+I19+I26)</f>
        <v>8301543</v>
      </c>
    </row>
    <row r="31" spans="1:9" ht="35.25" customHeight="1">
      <c r="A31" s="17" t="s">
        <v>13</v>
      </c>
      <c r="B31" s="39" t="s">
        <v>38</v>
      </c>
      <c r="C31" s="39"/>
      <c r="D31" s="39"/>
      <c r="E31" s="22">
        <v>20</v>
      </c>
      <c r="F31" s="22">
        <v>20</v>
      </c>
      <c r="G31" s="22">
        <v>51</v>
      </c>
      <c r="H31" s="22">
        <v>32</v>
      </c>
      <c r="I31" s="22">
        <f>SUM(E31:H31)</f>
        <v>123</v>
      </c>
    </row>
    <row r="32" spans="1:9" ht="78" customHeight="1">
      <c r="A32" s="23" t="s">
        <v>10</v>
      </c>
      <c r="B32" s="24" t="s">
        <v>17</v>
      </c>
      <c r="C32" s="24"/>
      <c r="D32" s="24"/>
      <c r="E32" s="22"/>
      <c r="F32" s="22"/>
      <c r="G32" s="22"/>
      <c r="H32" s="22"/>
      <c r="I32" s="22"/>
    </row>
    <row r="33" spans="1:9" ht="19.5" customHeight="1">
      <c r="A33" s="17" t="s">
        <v>11</v>
      </c>
      <c r="B33" s="24" t="s">
        <v>27</v>
      </c>
      <c r="C33" s="24"/>
      <c r="D33" s="24"/>
      <c r="E33" s="25">
        <f>(86360*20)+(105782+42570+13295)</f>
        <v>1888847</v>
      </c>
      <c r="F33" s="25">
        <v>1900000</v>
      </c>
      <c r="G33" s="25">
        <f>((86360*51)+42570)</f>
        <v>4446930</v>
      </c>
      <c r="H33" s="25">
        <f>((86360*32)+42570)</f>
        <v>2806090</v>
      </c>
      <c r="I33" s="25">
        <f>SUM(E33:H33)</f>
        <v>11041867</v>
      </c>
    </row>
    <row r="34" spans="1:9" ht="19.5" customHeight="1">
      <c r="A34" s="23" t="s">
        <v>1</v>
      </c>
      <c r="B34" s="40" t="s">
        <v>28</v>
      </c>
      <c r="C34" s="40"/>
      <c r="D34" s="40"/>
      <c r="E34" s="27"/>
      <c r="F34" s="27"/>
      <c r="G34" s="27"/>
      <c r="H34" s="27"/>
      <c r="I34" s="27"/>
    </row>
    <row r="35" spans="1:9" ht="17.25" customHeight="1">
      <c r="A35" s="23" t="s">
        <v>20</v>
      </c>
      <c r="B35" s="28" t="s">
        <v>23</v>
      </c>
      <c r="C35" s="29"/>
      <c r="D35" s="30"/>
      <c r="E35" s="27"/>
      <c r="F35" s="27"/>
      <c r="G35" s="27"/>
      <c r="H35" s="27"/>
      <c r="I35" s="27"/>
    </row>
    <row r="36" spans="1:9" ht="18" customHeight="1">
      <c r="A36" s="23" t="s">
        <v>12</v>
      </c>
      <c r="B36" s="28" t="s">
        <v>33</v>
      </c>
      <c r="C36" s="29"/>
      <c r="D36" s="30"/>
      <c r="E36" s="31"/>
      <c r="F36" s="31"/>
      <c r="G36" s="31"/>
      <c r="H36" s="31"/>
      <c r="I36" s="31"/>
    </row>
    <row r="37" spans="1:9" ht="31.5" customHeight="1">
      <c r="A37" s="37" t="s">
        <v>21</v>
      </c>
      <c r="B37" s="37"/>
      <c r="C37" s="37"/>
      <c r="D37" s="37"/>
      <c r="E37" s="38">
        <f>SUM(E33)</f>
        <v>1888847</v>
      </c>
      <c r="F37" s="38">
        <f>SUM(F33)</f>
        <v>1900000</v>
      </c>
      <c r="G37" s="38">
        <f>SUM(G33)</f>
        <v>4446930</v>
      </c>
      <c r="H37" s="38">
        <f>SUM(H33)</f>
        <v>2806090</v>
      </c>
      <c r="I37" s="38">
        <f>SUM(I33)</f>
        <v>11041867</v>
      </c>
    </row>
  </sheetData>
  <sheetProtection password="CC53" sheet="1" objects="1" scenarios="1"/>
  <mergeCells count="81">
    <mergeCell ref="I33:I36"/>
    <mergeCell ref="B22:D22"/>
    <mergeCell ref="B15:D15"/>
    <mergeCell ref="E12:E15"/>
    <mergeCell ref="F12:F15"/>
    <mergeCell ref="G12:G15"/>
    <mergeCell ref="H12:H15"/>
    <mergeCell ref="I12:I15"/>
    <mergeCell ref="I19:I22"/>
    <mergeCell ref="H19:H22"/>
    <mergeCell ref="E33:E36"/>
    <mergeCell ref="F33:F36"/>
    <mergeCell ref="G33:G36"/>
    <mergeCell ref="H33:H36"/>
    <mergeCell ref="G19:G22"/>
    <mergeCell ref="F19:F22"/>
    <mergeCell ref="E19:E22"/>
    <mergeCell ref="B29:D29"/>
    <mergeCell ref="E26:E29"/>
    <mergeCell ref="F26:F29"/>
    <mergeCell ref="G26:G29"/>
    <mergeCell ref="B27:D27"/>
    <mergeCell ref="B26:D26"/>
    <mergeCell ref="B28:D28"/>
    <mergeCell ref="A7:I7"/>
    <mergeCell ref="B12:D12"/>
    <mergeCell ref="B13:D13"/>
    <mergeCell ref="B24:D24"/>
    <mergeCell ref="E24:E25"/>
    <mergeCell ref="F24:F25"/>
    <mergeCell ref="G24:G25"/>
    <mergeCell ref="B25:D25"/>
    <mergeCell ref="B17:D17"/>
    <mergeCell ref="E17:E18"/>
    <mergeCell ref="F10:F11"/>
    <mergeCell ref="G10:G11"/>
    <mergeCell ref="H10:H11"/>
    <mergeCell ref="A8:D9"/>
    <mergeCell ref="B10:D10"/>
    <mergeCell ref="B11:D11"/>
    <mergeCell ref="E10:E11"/>
    <mergeCell ref="F3:G3"/>
    <mergeCell ref="F4:G4"/>
    <mergeCell ref="A1:B1"/>
    <mergeCell ref="C1:I1"/>
    <mergeCell ref="A2:B2"/>
    <mergeCell ref="C2:I2"/>
    <mergeCell ref="A3:D3"/>
    <mergeCell ref="A4:D4"/>
    <mergeCell ref="H3:I3"/>
    <mergeCell ref="H4:I4"/>
    <mergeCell ref="A37:D37"/>
    <mergeCell ref="H31:H32"/>
    <mergeCell ref="E31:E32"/>
    <mergeCell ref="F31:F32"/>
    <mergeCell ref="G31:G32"/>
    <mergeCell ref="B32:D32"/>
    <mergeCell ref="B33:D33"/>
    <mergeCell ref="B34:D34"/>
    <mergeCell ref="B31:D31"/>
    <mergeCell ref="B36:D36"/>
    <mergeCell ref="B14:D14"/>
    <mergeCell ref="B21:D21"/>
    <mergeCell ref="A23:I23"/>
    <mergeCell ref="H26:H29"/>
    <mergeCell ref="I26:I29"/>
    <mergeCell ref="B20:D20"/>
    <mergeCell ref="F17:F18"/>
    <mergeCell ref="G17:G18"/>
    <mergeCell ref="B18:D18"/>
    <mergeCell ref="B19:D19"/>
    <mergeCell ref="I31:I32"/>
    <mergeCell ref="B35:D35"/>
    <mergeCell ref="A5:D6"/>
    <mergeCell ref="I10:I11"/>
    <mergeCell ref="H24:H25"/>
    <mergeCell ref="I24:I25"/>
    <mergeCell ref="H17:H18"/>
    <mergeCell ref="I17:I18"/>
    <mergeCell ref="A16:I16"/>
    <mergeCell ref="A30:D30"/>
  </mergeCells>
  <printOptions horizontalCentered="1" verticalCentered="1"/>
  <pageMargins left="1.1811023622047245" right="0.5905511811023623" top="0.7874015748031497" bottom="0.5905511811023623" header="0.2362204724409449" footer="0.31496062992125984"/>
  <pageSetup horizontalDpi="300" verticalDpi="300" orientation="landscape" paperSize="9" scale="50" r:id="rId1"/>
  <headerFooter alignWithMargins="0">
    <oddHeader>&amp;C&amp;"Arial,Negrito"&amp;16PLANO PLURIANUAL 2004 - 2007</oddHeader>
    <oddFooter>&amp;C&amp;"Arial,Negrito"&amp;14SECRETARIA DE ESTADO DE TRABALHO, EMPREGO E CIDADANIA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2004-04-06T13:07:49Z</cp:lastPrinted>
  <dcterms:created xsi:type="dcterms:W3CDTF">2003-05-28T21:12:16Z</dcterms:created>
  <dcterms:modified xsi:type="dcterms:W3CDTF">2004-06-16T19:39:01Z</dcterms:modified>
  <cp:category/>
  <cp:version/>
  <cp:contentType/>
  <cp:contentStatus/>
</cp:coreProperties>
</file>