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Atividades da CAF" sheetId="1" r:id="rId1"/>
    <sheet name="Projeto da CAF" sheetId="2" r:id="rId2"/>
  </sheets>
  <definedNames>
    <definedName name="_xlnm.Print_Area" localSheetId="1">'Projeto da CAF'!$A$1:$J$72</definedName>
  </definedNames>
  <calcPr fullCalcOnLoad="1"/>
</workbook>
</file>

<file path=xl/sharedStrings.xml><?xml version="1.0" encoding="utf-8"?>
<sst xmlns="http://schemas.openxmlformats.org/spreadsheetml/2006/main" count="237" uniqueCount="113">
  <si>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</si>
  <si>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</si>
  <si>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</si>
  <si>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</si>
  <si>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</si>
  <si>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</si>
  <si>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</si>
  <si>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 xml:space="preserve">PROGRAMA </t>
  </si>
  <si>
    <t xml:space="preserve">OBJETIVO DO PROGRAMA </t>
  </si>
  <si>
    <t>(Qtd / Valor)</t>
  </si>
  <si>
    <t>Objetivo Específico</t>
  </si>
  <si>
    <t>Meta Física</t>
  </si>
  <si>
    <t>%</t>
  </si>
  <si>
    <t>Dados Financeiros do Programa</t>
  </si>
  <si>
    <t>Regionalização</t>
  </si>
  <si>
    <t>em construção</t>
  </si>
  <si>
    <t>Reestruturação da Assistência Farmacêutica</t>
  </si>
  <si>
    <t>Efetivar as atividades relacionadas a reorientação da assistência farmacêutica de acordo com as prioridades e diretrizes estabelecidas na Política de Medicamento, para ampliar o acesso dos usuários aos medicamentos básicos, estratégicos e excepcionais promovendo o uso racional de medicamentos</t>
  </si>
  <si>
    <t>Valor Total do Projeto</t>
  </si>
  <si>
    <t>taxa de cobertura da assistência farmacêutica</t>
  </si>
  <si>
    <t xml:space="preserve">Garantir um sistema de informação farmacêutica aos municípios </t>
  </si>
  <si>
    <t>Todo o estado</t>
  </si>
  <si>
    <t>Projeto 01</t>
  </si>
  <si>
    <t>Projeto 02</t>
  </si>
  <si>
    <t>Atender os hospitais sobe responsabilidade da SES</t>
  </si>
  <si>
    <t>Numero de hospitais atendidos</t>
  </si>
  <si>
    <t>Projeto 03</t>
  </si>
  <si>
    <t xml:space="preserve">Implementar uma Central de Atendimento Farmacêutico </t>
  </si>
  <si>
    <t xml:space="preserve">Atender 100% dos Hospitais Regionais </t>
  </si>
  <si>
    <t>Projeto 04</t>
  </si>
  <si>
    <t>Projeto 05</t>
  </si>
  <si>
    <t>Implantar uma Central de Unitalizacao de Comprimidos</t>
  </si>
  <si>
    <t>Atender 100% dos Hospitais sob a Responsabilidade da SES</t>
  </si>
  <si>
    <t xml:space="preserve">Atender 100% das solicitações </t>
  </si>
  <si>
    <t>Numero de solicitações atendidas</t>
  </si>
  <si>
    <t xml:space="preserve">Implantar uma Central de Diluição de Imunosanenates </t>
  </si>
  <si>
    <t xml:space="preserve">Garantir maior eficácia dos recursos </t>
  </si>
  <si>
    <t xml:space="preserve">Implantar uma Central de Preparação de Nutrição Parenteral </t>
  </si>
  <si>
    <t>Fornecer as Nutrições Parenterais para os Pacientes Internados nos Hospitais sob a Responsabilidade da SES</t>
  </si>
  <si>
    <t xml:space="preserve">Números de Hospitais Atendidos </t>
  </si>
  <si>
    <t>Projeto 08</t>
  </si>
  <si>
    <t>Projeto 09</t>
  </si>
  <si>
    <t>Projeto 10</t>
  </si>
  <si>
    <t>Projeto 11</t>
  </si>
  <si>
    <t>Projeto 06</t>
  </si>
  <si>
    <t>Projeto 07</t>
  </si>
  <si>
    <t>Número de Atendimento</t>
  </si>
  <si>
    <t>Todo o Estado</t>
  </si>
  <si>
    <t xml:space="preserve">Fornecer comprimidos unitalizados para os Hospitais </t>
  </si>
  <si>
    <t xml:space="preserve">Implantar uma unidade de referência para administração dos medicamentos excepcionais, por via parenteral. </t>
  </si>
  <si>
    <t>Garantir a qualidade e eficiência da administrações de medicamentos excepcionais por via parenteral de forma humanizada</t>
  </si>
  <si>
    <t xml:space="preserve">Atender 100% dos pacientes cadastrados </t>
  </si>
  <si>
    <t>Implantar uma Central de informação de medicamentos</t>
  </si>
  <si>
    <t xml:space="preserve">Garantir informação adequada à população </t>
  </si>
  <si>
    <t>Todo o estado.</t>
  </si>
  <si>
    <t xml:space="preserve">Implantar uma Câmara de Compensação de Medicamentos. </t>
  </si>
  <si>
    <t>Otimizar o acesso aos medicamentos.</t>
  </si>
  <si>
    <t>Atender os processos referente a troca de medicamento.</t>
  </si>
  <si>
    <t>Número de Processos Atendidos.</t>
  </si>
  <si>
    <t>Desenvolver instrumentos de regulação e normatização da Assistência Farmacêutica no âmbito Estadual.</t>
  </si>
  <si>
    <t>Números de pacientes atendidos</t>
  </si>
  <si>
    <t>Fornecer informações técnica Cientifica sobre medicamentos</t>
  </si>
  <si>
    <t>Atender usuários e profissionais de saúde</t>
  </si>
  <si>
    <t>Desenvolver Boletins informativos à população.</t>
  </si>
  <si>
    <t xml:space="preserve">Esclarecimento dos serviços de assistência farmacêutica aos usuários </t>
  </si>
  <si>
    <t>Número de Boletim distribuídos.</t>
  </si>
  <si>
    <t>Números de municípios normatizados.</t>
  </si>
  <si>
    <t>Normatizar a assistência farmacêutica no âmbito Estadual.</t>
  </si>
  <si>
    <t xml:space="preserve">Desenvolver  e Avaliar os projetos para implantação da Produção de Medicamentos no estado. </t>
  </si>
  <si>
    <t>Desenvolver a produção de medicamentos.</t>
  </si>
  <si>
    <t>Avaliar todos os progetos desenvolvidos no estado.</t>
  </si>
  <si>
    <t>Número de progetos avaliados.</t>
  </si>
  <si>
    <t>Projeto 12</t>
  </si>
  <si>
    <t>Desenvolvimento de programação e aquisicao de matéria prima para produção de medicamentos.</t>
  </si>
  <si>
    <t>Atingir os 139 municípios do estado.</t>
  </si>
  <si>
    <t>Aquisição de matéria prima para a produção.</t>
  </si>
  <si>
    <t>Produzir medicamentos para o estado.</t>
  </si>
  <si>
    <t xml:space="preserve">Número de medicamentos padronizados. </t>
  </si>
  <si>
    <t>Implantar uniformes para os Servidores Lotados na Coordenadoria de assistência farmacêutica.</t>
  </si>
  <si>
    <t>Elevar o nível de Satisfação do Servidor.</t>
  </si>
  <si>
    <t xml:space="preserve">Uniformizar todos os Servidores. </t>
  </si>
  <si>
    <t>Número de funcionários Uniformizados.</t>
  </si>
  <si>
    <t>Cuiabá.</t>
  </si>
  <si>
    <t>Todo o Estado.</t>
  </si>
  <si>
    <t>Atividade</t>
  </si>
  <si>
    <t xml:space="preserve">Projeto </t>
  </si>
  <si>
    <t>unidade</t>
  </si>
  <si>
    <t xml:space="preserve">Distribuição dos medicamentos da Farmácia Básica </t>
  </si>
  <si>
    <t>Municípios atendidos</t>
  </si>
  <si>
    <t xml:space="preserve">Fornecimento de medicamentos excepcionais aos usuários cadastrados </t>
  </si>
  <si>
    <t>usuários atendidos</t>
  </si>
  <si>
    <t>Garantir a aquisicao, programação e dispensação dos Medicamentos Excepcionais aos Usuários cadastrados.</t>
  </si>
  <si>
    <t>Garantir a Aquisição, seleção, programação, Armazenamento e distribuição dos medicamentos pactuado na CIB.</t>
  </si>
  <si>
    <t>Fornecimento dos Medicamentos, Suplemento Alimentar e Preservativos que fazem parte dos programas estratégicos do Ministério da Saúde.</t>
  </si>
  <si>
    <t>Garantir a programação, armazenamento, distribuição e dispensação dos medicamentos fornecidos pelo Ministério da Saúde e da contrapartida do Estado referente aos programas estratégicos do Ministério da Saúde</t>
  </si>
  <si>
    <t>Garantir a Programação, Armazenamento, Aquisição, Distribuição e Dispensação dos medicamentos não assegurados aos usuários do SUS, cumprindo mandados judiciais e processos oriundos da Ouvidoria</t>
  </si>
  <si>
    <t>Fornecimento dos Medicamentos Excepcionais não padronizado pela SES</t>
  </si>
  <si>
    <t>Processos Atendidos</t>
  </si>
  <si>
    <t>Fornecimento dos Medicamentos e Insumos Farmacêuticos aos Hospitais Regionais e CIAPS Adauto Botelho</t>
  </si>
  <si>
    <t>Hospitais atendidos.</t>
  </si>
  <si>
    <t>II, V, VI, VII e X</t>
  </si>
  <si>
    <t xml:space="preserve">Atividade </t>
  </si>
  <si>
    <t>Garantir a Aquisicao, de matérias Primas a serem distribuídas as farmácias de manipulação</t>
  </si>
  <si>
    <t>Valor Total dos Projetos</t>
  </si>
  <si>
    <t>Valor Total das Atividades</t>
  </si>
  <si>
    <t>Unidades Odontológicas Atendidas</t>
  </si>
  <si>
    <t>percentual</t>
  </si>
  <si>
    <t>Garantir a distribuição, Armazenamento e Aquisicao dos produtos odontológicos para as Unidades de Saúde</t>
  </si>
  <si>
    <r>
      <t>Garantir a aquisicao, armazenamento, distribuição e dispensação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dos medicamentos e insumos farmacêuticos aos Hospitais Regionais e Adauto Botelho</t>
    </r>
  </si>
  <si>
    <t>Escritórios Regionais e IEMT atendidos</t>
  </si>
  <si>
    <t>Fornecimento de Matérias Primas às Farmácias de Manipulação</t>
  </si>
  <si>
    <t>Fornecimento de produtos odontológicos de responsabilidade da SES</t>
  </si>
  <si>
    <t>farmácias atendidas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</si>
</sst>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  <numFmt numFmtId="195" formatCode="_(&quot;R$ &quot;* #,##0.0_);_(&quot;R$ &quot;* \(#,##0.0\);_(&quot;R$ &quot;* &quot;-&quot;??_);_(@_)"/>
    <numFmt numFmtId="196" formatCode="_(&quot;R$ &quot;* #,##0_);_(&quot;R$ &quot;* \(#,##0\);_(&quot;R$ &quot;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" fontId="4" fillId="0" borderId="1" xfId="17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4" fontId="4" fillId="0" borderId="2" xfId="17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4" fontId="4" fillId="0" borderId="3" xfId="17" applyFont="1" applyFill="1" applyBorder="1" applyAlignment="1">
      <alignment horizontal="center" vertical="center"/>
    </xf>
    <xf numFmtId="44" fontId="4" fillId="0" borderId="1" xfId="1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0" borderId="3" xfId="17" applyNumberFormat="1" applyFont="1" applyFill="1" applyBorder="1" applyAlignment="1">
      <alignment horizontal="center" vertical="center"/>
    </xf>
    <xf numFmtId="1" fontId="4" fillId="0" borderId="2" xfId="17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/>
    </xf>
    <xf numFmtId="171" fontId="4" fillId="0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71" fontId="4" fillId="0" borderId="1" xfId="17" applyNumberFormat="1" applyFont="1" applyFill="1" applyBorder="1" applyAlignment="1">
      <alignment horizontal="center" vertical="center"/>
    </xf>
    <xf numFmtId="44" fontId="4" fillId="0" borderId="7" xfId="17" applyFont="1" applyFill="1" applyBorder="1" applyAlignment="1">
      <alignment horizontal="center" vertical="center"/>
    </xf>
    <xf numFmtId="171" fontId="4" fillId="0" borderId="7" xfId="0" applyNumberFormat="1" applyFont="1" applyFill="1" applyBorder="1" applyAlignment="1">
      <alignment horizontal="center" vertical="center"/>
    </xf>
    <xf numFmtId="171" fontId="4" fillId="0" borderId="3" xfId="17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5" fillId="0" borderId="5" xfId="0" applyFont="1" applyBorder="1" applyAlignment="1" applyProtection="1">
      <alignment horizontal="justify" vertical="center" wrapText="1"/>
      <protection hidden="1"/>
    </xf>
    <xf numFmtId="0" fontId="5" fillId="0" borderId="6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9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9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1" fontId="4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" fontId="4" fillId="0" borderId="2" xfId="17" applyNumberFormat="1" applyFont="1" applyFill="1" applyBorder="1" applyAlignment="1" applyProtection="1">
      <alignment horizontal="center" vertical="center"/>
      <protection hidden="1"/>
    </xf>
    <xf numFmtId="44" fontId="4" fillId="0" borderId="1" xfId="17" applyFont="1" applyFill="1" applyBorder="1" applyAlignment="1" applyProtection="1">
      <alignment horizontal="center" vertical="center"/>
      <protection hidden="1"/>
    </xf>
    <xf numFmtId="4" fontId="4" fillId="0" borderId="3" xfId="17" applyNumberFormat="1" applyFont="1" applyFill="1" applyBorder="1" applyAlignment="1" applyProtection="1">
      <alignment horizontal="center" vertical="center"/>
      <protection hidden="1"/>
    </xf>
    <xf numFmtId="4" fontId="4" fillId="0" borderId="1" xfId="17" applyNumberFormat="1" applyFont="1" applyFill="1" applyBorder="1" applyAlignment="1" applyProtection="1">
      <alignment horizontal="center" vertical="center"/>
      <protection hidden="1"/>
    </xf>
    <xf numFmtId="4" fontId="4" fillId="0" borderId="7" xfId="17" applyNumberFormat="1" applyFont="1" applyFill="1" applyBorder="1" applyAlignment="1" applyProtection="1">
      <alignment horizontal="center" vertical="center"/>
      <protection hidden="1"/>
    </xf>
    <xf numFmtId="4" fontId="4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44" fontId="4" fillId="0" borderId="3" xfId="17" applyFont="1" applyFill="1" applyBorder="1" applyAlignment="1" applyProtection="1">
      <alignment horizontal="center" vertical="center"/>
      <protection hidden="1"/>
    </xf>
    <xf numFmtId="9" fontId="4" fillId="0" borderId="3" xfId="0" applyNumberFormat="1" applyFont="1" applyFill="1" applyBorder="1" applyAlignment="1" applyProtection="1">
      <alignment horizontal="center" vertical="center"/>
      <protection hidden="1"/>
    </xf>
    <xf numFmtId="9" fontId="4" fillId="0" borderId="3" xfId="17" applyNumberFormat="1" applyFont="1" applyFill="1" applyBorder="1" applyAlignment="1" applyProtection="1">
      <alignment horizontal="center" vertical="center"/>
      <protection hidden="1"/>
    </xf>
    <xf numFmtId="44" fontId="4" fillId="0" borderId="2" xfId="17" applyFont="1" applyFill="1" applyBorder="1" applyAlignment="1" applyProtection="1">
      <alignment horizontal="center" vertical="center"/>
      <protection hidden="1"/>
    </xf>
    <xf numFmtId="9" fontId="4" fillId="0" borderId="2" xfId="0" applyNumberFormat="1" applyFont="1" applyFill="1" applyBorder="1" applyAlignment="1" applyProtection="1">
      <alignment horizontal="center" vertical="center"/>
      <protection hidden="1"/>
    </xf>
    <xf numFmtId="9" fontId="4" fillId="0" borderId="2" xfId="17" applyNumberFormat="1" applyFont="1" applyFill="1" applyBorder="1" applyAlignment="1" applyProtection="1">
      <alignment horizontal="center"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0" fontId="3" fillId="2" borderId="5" xfId="0" applyFont="1" applyFill="1" applyBorder="1" applyAlignment="1" applyProtection="1">
      <alignment horizontal="right" vertical="center" wrapText="1"/>
      <protection hidden="1"/>
    </xf>
    <xf numFmtId="0" fontId="3" fillId="2" borderId="6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17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7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20" applyNumberFormat="1" applyFont="1" applyFill="1" applyBorder="1" applyAlignment="1" applyProtection="1">
      <alignment horizontal="center" vertical="center"/>
      <protection hidden="1"/>
    </xf>
    <xf numFmtId="3" fontId="4" fillId="0" borderId="3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2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3" fontId="4" fillId="0" borderId="1" xfId="20" applyNumberFormat="1" applyFont="1" applyBorder="1" applyAlignment="1" applyProtection="1">
      <alignment horizontal="center" vertical="center"/>
      <protection hidden="1"/>
    </xf>
    <xf numFmtId="1" fontId="7" fillId="0" borderId="1" xfId="17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7" fontId="7" fillId="0" borderId="1" xfId="17" applyNumberFormat="1" applyFont="1" applyFill="1" applyBorder="1" applyAlignment="1" applyProtection="1">
      <alignment horizontal="center" vertical="center"/>
      <protection hidden="1"/>
    </xf>
    <xf numFmtId="9" fontId="4" fillId="0" borderId="3" xfId="19" applyFont="1" applyFill="1" applyBorder="1" applyAlignment="1" applyProtection="1">
      <alignment horizontal="center" vertical="center"/>
      <protection hidden="1"/>
    </xf>
    <xf numFmtId="9" fontId="4" fillId="0" borderId="2" xfId="19" applyFont="1" applyFill="1" applyBorder="1" applyAlignment="1" applyProtection="1">
      <alignment horizontal="center" vertical="center"/>
      <protection hidden="1"/>
    </xf>
    <xf numFmtId="7" fontId="4" fillId="0" borderId="3" xfId="17" applyNumberFormat="1" applyFont="1" applyFill="1" applyBorder="1" applyAlignment="1" applyProtection="1">
      <alignment horizontal="center" vertical="center"/>
      <protection hidden="1"/>
    </xf>
    <xf numFmtId="7" fontId="4" fillId="0" borderId="7" xfId="17" applyNumberFormat="1" applyFont="1" applyFill="1" applyBorder="1" applyAlignment="1" applyProtection="1">
      <alignment horizontal="center" vertical="center"/>
      <protection hidden="1"/>
    </xf>
    <xf numFmtId="7" fontId="4" fillId="0" borderId="2" xfId="17" applyNumberFormat="1" applyFont="1" applyFill="1" applyBorder="1" applyAlignment="1" applyProtection="1">
      <alignment horizontal="center" vertical="center"/>
      <protection hidden="1"/>
    </xf>
    <xf numFmtId="0" fontId="4" fillId="0" borderId="3" xfId="20" applyNumberFormat="1" applyFont="1" applyFill="1" applyBorder="1" applyAlignment="1" applyProtection="1">
      <alignment horizontal="center" vertical="center"/>
      <protection hidden="1"/>
    </xf>
    <xf numFmtId="0" fontId="4" fillId="0" borderId="2" xfId="2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60" zoomScaleNormal="60" workbookViewId="0" topLeftCell="A1">
      <selection activeCell="A1" sqref="A1:IV16384"/>
    </sheetView>
  </sheetViews>
  <sheetFormatPr defaultColWidth="9.140625" defaultRowHeight="12.75"/>
  <cols>
    <col min="1" max="1" width="20.8515625" style="59" customWidth="1"/>
    <col min="2" max="2" width="9.140625" style="59" customWidth="1"/>
    <col min="3" max="3" width="0.42578125" style="59" customWidth="1"/>
    <col min="4" max="4" width="11.421875" style="59" customWidth="1"/>
    <col min="5" max="5" width="82.421875" style="59" customWidth="1"/>
    <col min="6" max="6" width="25.421875" style="59" bestFit="1" customWidth="1"/>
    <col min="7" max="7" width="29.28125" style="59" bestFit="1" customWidth="1"/>
    <col min="8" max="9" width="28.7109375" style="59" bestFit="1" customWidth="1"/>
    <col min="10" max="10" width="30.140625" style="59" bestFit="1" customWidth="1"/>
    <col min="11" max="16384" width="9.140625" style="59" customWidth="1"/>
  </cols>
  <sheetData>
    <row r="1" spans="1:10" ht="27" customHeight="1">
      <c r="A1" s="57" t="s">
        <v>7</v>
      </c>
      <c r="B1" s="57"/>
      <c r="C1" s="57"/>
      <c r="D1" s="58" t="s">
        <v>16</v>
      </c>
      <c r="E1" s="58"/>
      <c r="F1" s="58"/>
      <c r="G1" s="58"/>
      <c r="H1" s="58"/>
      <c r="I1" s="58"/>
      <c r="J1" s="58"/>
    </row>
    <row r="2" spans="1:10" ht="36" customHeight="1">
      <c r="A2" s="60" t="s">
        <v>8</v>
      </c>
      <c r="B2" s="60"/>
      <c r="C2" s="60"/>
      <c r="D2" s="61" t="s">
        <v>17</v>
      </c>
      <c r="E2" s="62"/>
      <c r="F2" s="62"/>
      <c r="G2" s="62"/>
      <c r="H2" s="62"/>
      <c r="I2" s="62"/>
      <c r="J2" s="63"/>
    </row>
    <row r="3" spans="1:10" ht="15">
      <c r="A3" s="60" t="s">
        <v>1</v>
      </c>
      <c r="B3" s="60"/>
      <c r="C3" s="60"/>
      <c r="D3" s="60"/>
      <c r="E3" s="60"/>
      <c r="F3" s="64" t="s">
        <v>2</v>
      </c>
      <c r="G3" s="65" t="s">
        <v>3</v>
      </c>
      <c r="H3" s="65"/>
      <c r="I3" s="65" t="s">
        <v>4</v>
      </c>
      <c r="J3" s="65"/>
    </row>
    <row r="4" spans="1:10" ht="15">
      <c r="A4" s="66" t="s">
        <v>19</v>
      </c>
      <c r="B4" s="66"/>
      <c r="C4" s="66"/>
      <c r="D4" s="66"/>
      <c r="E4" s="66"/>
      <c r="F4" s="67" t="s">
        <v>12</v>
      </c>
      <c r="G4" s="68" t="s">
        <v>15</v>
      </c>
      <c r="H4" s="69"/>
      <c r="I4" s="70" t="s">
        <v>0</v>
      </c>
      <c r="J4" s="71"/>
    </row>
    <row r="5" spans="1:10" ht="15">
      <c r="A5" s="65" t="s">
        <v>13</v>
      </c>
      <c r="B5" s="65"/>
      <c r="C5" s="65"/>
      <c r="D5" s="65"/>
      <c r="E5" s="65"/>
      <c r="F5" s="64">
        <v>2004</v>
      </c>
      <c r="G5" s="64">
        <v>2005</v>
      </c>
      <c r="H5" s="64">
        <v>2006</v>
      </c>
      <c r="I5" s="64">
        <v>2007</v>
      </c>
      <c r="J5" s="64" t="s">
        <v>5</v>
      </c>
    </row>
    <row r="6" spans="1:10" ht="15">
      <c r="A6" s="65"/>
      <c r="B6" s="65"/>
      <c r="C6" s="65"/>
      <c r="D6" s="65"/>
      <c r="E6" s="65"/>
      <c r="F6" s="72">
        <f>SUM(F12+F18)</f>
        <v>0</v>
      </c>
      <c r="G6" s="72">
        <f>SUM(G12+G18+G24+G30+G36+G42+G48)</f>
        <v>51143509</v>
      </c>
      <c r="H6" s="72">
        <f>SUM(H12+H18+H24+H30+H36+H42+H48)</f>
        <v>56239960</v>
      </c>
      <c r="I6" s="72">
        <f>SUM(I12+I18+I24+I30+I36+I42+I48)</f>
        <v>61855015</v>
      </c>
      <c r="J6" s="72">
        <f>SUM(J12+J18+J24+J30+J36+J42+J48)</f>
        <v>169238484</v>
      </c>
    </row>
    <row r="7" spans="1:10" ht="15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>
      <c r="A8" s="74" t="s">
        <v>6</v>
      </c>
      <c r="B8" s="74"/>
      <c r="C8" s="74"/>
      <c r="D8" s="74"/>
      <c r="E8" s="74"/>
      <c r="F8" s="75">
        <v>2004</v>
      </c>
      <c r="G8" s="75">
        <v>2005</v>
      </c>
      <c r="H8" s="75">
        <v>2006</v>
      </c>
      <c r="I8" s="75">
        <v>2007</v>
      </c>
      <c r="J8" s="75" t="s">
        <v>5</v>
      </c>
    </row>
    <row r="9" spans="1:10" ht="15">
      <c r="A9" s="74"/>
      <c r="B9" s="74"/>
      <c r="C9" s="74"/>
      <c r="D9" s="74"/>
      <c r="E9" s="74"/>
      <c r="F9" s="75" t="s">
        <v>9</v>
      </c>
      <c r="G9" s="75" t="s">
        <v>9</v>
      </c>
      <c r="H9" s="75" t="s">
        <v>9</v>
      </c>
      <c r="I9" s="75" t="s">
        <v>9</v>
      </c>
      <c r="J9" s="75" t="s">
        <v>9</v>
      </c>
    </row>
    <row r="10" spans="1:10" ht="19.5" customHeight="1">
      <c r="A10" s="76" t="s">
        <v>85</v>
      </c>
      <c r="B10" s="77" t="s">
        <v>110</v>
      </c>
      <c r="C10" s="77"/>
      <c r="D10" s="77"/>
      <c r="E10" s="77"/>
      <c r="F10" s="78"/>
      <c r="G10" s="78">
        <v>3</v>
      </c>
      <c r="H10" s="78">
        <v>3</v>
      </c>
      <c r="I10" s="78">
        <v>4</v>
      </c>
      <c r="J10" s="78">
        <v>10</v>
      </c>
    </row>
    <row r="11" spans="1:10" ht="34.5" customHeight="1">
      <c r="A11" s="79" t="s">
        <v>10</v>
      </c>
      <c r="B11" s="80" t="s">
        <v>102</v>
      </c>
      <c r="C11" s="80"/>
      <c r="D11" s="80"/>
      <c r="E11" s="80"/>
      <c r="F11" s="81"/>
      <c r="G11" s="81"/>
      <c r="H11" s="81"/>
      <c r="I11" s="81"/>
      <c r="J11" s="81"/>
    </row>
    <row r="12" spans="1:10" ht="19.5" customHeight="1">
      <c r="A12" s="79" t="s">
        <v>11</v>
      </c>
      <c r="B12" s="77" t="s">
        <v>112</v>
      </c>
      <c r="C12" s="77"/>
      <c r="D12" s="77"/>
      <c r="E12" s="77"/>
      <c r="F12" s="82"/>
      <c r="G12" s="83">
        <v>936000</v>
      </c>
      <c r="H12" s="84">
        <f>G12*10%+G12</f>
        <v>1029600</v>
      </c>
      <c r="I12" s="84">
        <f>H12*10%+H12</f>
        <v>1132560</v>
      </c>
      <c r="J12" s="84">
        <f>SUM(F12:I12)</f>
        <v>3098160</v>
      </c>
    </row>
    <row r="13" spans="1:10" ht="19.5" customHeight="1">
      <c r="A13" s="79" t="s">
        <v>2</v>
      </c>
      <c r="B13" s="77" t="s">
        <v>86</v>
      </c>
      <c r="C13" s="77"/>
      <c r="D13" s="77"/>
      <c r="E13" s="77"/>
      <c r="F13" s="82"/>
      <c r="G13" s="85"/>
      <c r="H13" s="84"/>
      <c r="I13" s="84"/>
      <c r="J13" s="84"/>
    </row>
    <row r="14" spans="1:10" ht="19.5" customHeight="1">
      <c r="A14" s="79" t="s">
        <v>14</v>
      </c>
      <c r="B14" s="77" t="s">
        <v>21</v>
      </c>
      <c r="C14" s="77"/>
      <c r="D14" s="77"/>
      <c r="E14" s="77"/>
      <c r="F14" s="82"/>
      <c r="G14" s="86"/>
      <c r="H14" s="84"/>
      <c r="I14" s="84"/>
      <c r="J14" s="84"/>
    </row>
    <row r="15" spans="1:10" ht="9" customHeight="1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9.5" customHeight="1">
      <c r="A16" s="76" t="s">
        <v>85</v>
      </c>
      <c r="B16" s="77" t="s">
        <v>111</v>
      </c>
      <c r="C16" s="77"/>
      <c r="D16" s="77"/>
      <c r="E16" s="77"/>
      <c r="F16" s="90"/>
      <c r="G16" s="91">
        <v>1</v>
      </c>
      <c r="H16" s="92">
        <v>1</v>
      </c>
      <c r="I16" s="92">
        <v>1</v>
      </c>
      <c r="J16" s="92">
        <v>1</v>
      </c>
    </row>
    <row r="17" spans="1:10" ht="34.5" customHeight="1">
      <c r="A17" s="79" t="s">
        <v>10</v>
      </c>
      <c r="B17" s="80" t="s">
        <v>107</v>
      </c>
      <c r="C17" s="80"/>
      <c r="D17" s="80"/>
      <c r="E17" s="80"/>
      <c r="F17" s="93"/>
      <c r="G17" s="94"/>
      <c r="H17" s="95"/>
      <c r="I17" s="95"/>
      <c r="J17" s="95"/>
    </row>
    <row r="18" spans="1:10" ht="19.5" customHeight="1">
      <c r="A18" s="79" t="s">
        <v>11</v>
      </c>
      <c r="B18" s="77" t="s">
        <v>105</v>
      </c>
      <c r="C18" s="77"/>
      <c r="D18" s="77"/>
      <c r="E18" s="77"/>
      <c r="F18" s="82"/>
      <c r="G18" s="96">
        <v>700000</v>
      </c>
      <c r="H18" s="97">
        <f>G18*10%+G18</f>
        <v>770000</v>
      </c>
      <c r="I18" s="97">
        <f>H18*10%+H18</f>
        <v>847000</v>
      </c>
      <c r="J18" s="97">
        <f>SUM(G18:I18)</f>
        <v>2317000</v>
      </c>
    </row>
    <row r="19" spans="1:10" ht="19.5" customHeight="1">
      <c r="A19" s="79" t="s">
        <v>2</v>
      </c>
      <c r="B19" s="77" t="s">
        <v>106</v>
      </c>
      <c r="C19" s="77"/>
      <c r="D19" s="77"/>
      <c r="E19" s="77"/>
      <c r="F19" s="82"/>
      <c r="G19" s="96"/>
      <c r="H19" s="97"/>
      <c r="I19" s="97"/>
      <c r="J19" s="97"/>
    </row>
    <row r="20" spans="1:10" ht="19.5" customHeight="1">
      <c r="A20" s="79" t="s">
        <v>14</v>
      </c>
      <c r="B20" s="77" t="s">
        <v>21</v>
      </c>
      <c r="C20" s="77"/>
      <c r="D20" s="77"/>
      <c r="E20" s="77"/>
      <c r="F20" s="82"/>
      <c r="G20" s="96"/>
      <c r="H20" s="97"/>
      <c r="I20" s="97"/>
      <c r="J20" s="97"/>
    </row>
    <row r="21" spans="1:10" ht="34.5" customHeight="1">
      <c r="A21" s="98" t="s">
        <v>103</v>
      </c>
      <c r="B21" s="99"/>
      <c r="C21" s="99"/>
      <c r="D21" s="99"/>
      <c r="E21" s="100"/>
      <c r="F21" s="101">
        <f>SUM(F18+F12)</f>
        <v>0</v>
      </c>
      <c r="G21" s="101">
        <f>SUM(G18+G12)</f>
        <v>1636000</v>
      </c>
      <c r="H21" s="101">
        <f>SUM(H18+H12)</f>
        <v>1799600</v>
      </c>
      <c r="I21" s="101">
        <f>SUM(I18+I12)</f>
        <v>1979560</v>
      </c>
      <c r="J21" s="101">
        <f>SUM(J18+J12)</f>
        <v>5415160</v>
      </c>
    </row>
    <row r="22" spans="1:10" ht="19.5" customHeight="1">
      <c r="A22" s="76" t="s">
        <v>101</v>
      </c>
      <c r="B22" s="77" t="s">
        <v>87</v>
      </c>
      <c r="C22" s="77"/>
      <c r="D22" s="77"/>
      <c r="E22" s="77"/>
      <c r="F22" s="102"/>
      <c r="G22" s="102">
        <v>139</v>
      </c>
      <c r="H22" s="102">
        <v>139</v>
      </c>
      <c r="I22" s="102">
        <v>139</v>
      </c>
      <c r="J22" s="102">
        <v>139</v>
      </c>
    </row>
    <row r="23" spans="1:10" ht="32.25" customHeight="1">
      <c r="A23" s="79" t="s">
        <v>10</v>
      </c>
      <c r="B23" s="80" t="s">
        <v>92</v>
      </c>
      <c r="C23" s="80"/>
      <c r="D23" s="80"/>
      <c r="E23" s="80"/>
      <c r="F23" s="103"/>
      <c r="G23" s="104"/>
      <c r="H23" s="104"/>
      <c r="I23" s="104"/>
      <c r="J23" s="104"/>
    </row>
    <row r="24" spans="1:10" ht="19.5" customHeight="1">
      <c r="A24" s="79" t="s">
        <v>11</v>
      </c>
      <c r="B24" s="77" t="s">
        <v>88</v>
      </c>
      <c r="C24" s="77"/>
      <c r="D24" s="77"/>
      <c r="E24" s="77"/>
      <c r="F24" s="82"/>
      <c r="G24" s="105">
        <v>7700000</v>
      </c>
      <c r="H24" s="105">
        <f>G24*10%+G24</f>
        <v>8470000</v>
      </c>
      <c r="I24" s="105">
        <f>H24*10%+H24</f>
        <v>9317000</v>
      </c>
      <c r="J24" s="105">
        <f>SUM(F24:I26)</f>
        <v>25487000</v>
      </c>
    </row>
    <row r="25" spans="1:10" ht="19.5" customHeight="1">
      <c r="A25" s="79" t="s">
        <v>2</v>
      </c>
      <c r="B25" s="77" t="s">
        <v>86</v>
      </c>
      <c r="C25" s="77"/>
      <c r="D25" s="77"/>
      <c r="E25" s="77"/>
      <c r="F25" s="82"/>
      <c r="G25" s="105"/>
      <c r="H25" s="105"/>
      <c r="I25" s="105"/>
      <c r="J25" s="105"/>
    </row>
    <row r="26" spans="1:10" ht="19.5" customHeight="1">
      <c r="A26" s="79" t="s">
        <v>14</v>
      </c>
      <c r="B26" s="77" t="s">
        <v>83</v>
      </c>
      <c r="C26" s="77"/>
      <c r="D26" s="77"/>
      <c r="E26" s="77"/>
      <c r="F26" s="82"/>
      <c r="G26" s="105"/>
      <c r="H26" s="105"/>
      <c r="I26" s="105"/>
      <c r="J26" s="105"/>
    </row>
    <row r="27" spans="1:10" ht="9" customHeight="1">
      <c r="A27" s="87"/>
      <c r="B27" s="88"/>
      <c r="C27" s="88"/>
      <c r="D27" s="88"/>
      <c r="E27" s="88"/>
      <c r="F27" s="88"/>
      <c r="G27" s="88"/>
      <c r="H27" s="88"/>
      <c r="I27" s="88"/>
      <c r="J27" s="89"/>
    </row>
    <row r="28" spans="1:10" ht="19.5" customHeight="1">
      <c r="A28" s="76" t="s">
        <v>84</v>
      </c>
      <c r="B28" s="106" t="s">
        <v>89</v>
      </c>
      <c r="C28" s="77"/>
      <c r="D28" s="77"/>
      <c r="E28" s="77"/>
      <c r="F28" s="107"/>
      <c r="G28" s="108">
        <v>7200</v>
      </c>
      <c r="H28" s="109">
        <f>G28*20%+G28</f>
        <v>8640</v>
      </c>
      <c r="I28" s="109">
        <f>H28*20%+H28</f>
        <v>10368</v>
      </c>
      <c r="J28" s="109">
        <f>SUM(G28:I28)</f>
        <v>26208</v>
      </c>
    </row>
    <row r="29" spans="1:10" ht="32.25" customHeight="1">
      <c r="A29" s="79" t="s">
        <v>10</v>
      </c>
      <c r="B29" s="80" t="s">
        <v>91</v>
      </c>
      <c r="C29" s="80"/>
      <c r="D29" s="80"/>
      <c r="E29" s="80"/>
      <c r="F29" s="107"/>
      <c r="G29" s="110"/>
      <c r="H29" s="111"/>
      <c r="I29" s="111"/>
      <c r="J29" s="111"/>
    </row>
    <row r="30" spans="1:10" ht="19.5" customHeight="1">
      <c r="A30" s="79" t="s">
        <v>11</v>
      </c>
      <c r="B30" s="77" t="s">
        <v>90</v>
      </c>
      <c r="C30" s="77"/>
      <c r="D30" s="77"/>
      <c r="E30" s="77"/>
      <c r="F30" s="105"/>
      <c r="G30" s="105">
        <v>31512463</v>
      </c>
      <c r="H30" s="105">
        <v>34656009</v>
      </c>
      <c r="I30" s="105">
        <v>38121609</v>
      </c>
      <c r="J30" s="105">
        <f>SUM(F30:I32)</f>
        <v>104290081</v>
      </c>
    </row>
    <row r="31" spans="1:10" ht="19.5" customHeight="1">
      <c r="A31" s="79" t="s">
        <v>2</v>
      </c>
      <c r="B31" s="77" t="s">
        <v>86</v>
      </c>
      <c r="C31" s="77"/>
      <c r="D31" s="77"/>
      <c r="E31" s="77"/>
      <c r="F31" s="105"/>
      <c r="G31" s="105"/>
      <c r="H31" s="105"/>
      <c r="I31" s="105"/>
      <c r="J31" s="105"/>
    </row>
    <row r="32" spans="1:10" ht="19.5" customHeight="1">
      <c r="A32" s="79" t="s">
        <v>14</v>
      </c>
      <c r="B32" s="77" t="s">
        <v>47</v>
      </c>
      <c r="C32" s="77"/>
      <c r="D32" s="77"/>
      <c r="E32" s="77"/>
      <c r="F32" s="105"/>
      <c r="G32" s="105"/>
      <c r="H32" s="105"/>
      <c r="I32" s="105"/>
      <c r="J32" s="105"/>
    </row>
    <row r="33" spans="1:10" ht="8.25" customHeight="1">
      <c r="A33" s="87"/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35.25" customHeight="1">
      <c r="A34" s="76" t="s">
        <v>84</v>
      </c>
      <c r="B34" s="106" t="s">
        <v>93</v>
      </c>
      <c r="C34" s="77"/>
      <c r="D34" s="77"/>
      <c r="E34" s="77"/>
      <c r="F34" s="112"/>
      <c r="G34" s="102">
        <v>15</v>
      </c>
      <c r="H34" s="102">
        <v>15</v>
      </c>
      <c r="I34" s="102">
        <v>15</v>
      </c>
      <c r="J34" s="102">
        <v>15</v>
      </c>
    </row>
    <row r="35" spans="1:10" ht="51.75" customHeight="1">
      <c r="A35" s="79" t="s">
        <v>10</v>
      </c>
      <c r="B35" s="80" t="s">
        <v>94</v>
      </c>
      <c r="C35" s="80"/>
      <c r="D35" s="80"/>
      <c r="E35" s="80"/>
      <c r="F35" s="113"/>
      <c r="G35" s="104"/>
      <c r="H35" s="104"/>
      <c r="I35" s="104"/>
      <c r="J35" s="104"/>
    </row>
    <row r="36" spans="1:10" ht="19.5" customHeight="1">
      <c r="A36" s="79" t="s">
        <v>11</v>
      </c>
      <c r="B36" s="77" t="s">
        <v>109</v>
      </c>
      <c r="C36" s="77"/>
      <c r="D36" s="77"/>
      <c r="E36" s="77"/>
      <c r="F36" s="114"/>
      <c r="G36" s="105">
        <f>1744663.4+273900+6600+337882.6</f>
        <v>2363046</v>
      </c>
      <c r="H36" s="105">
        <f>1919130.14+301290+7260+371670.86</f>
        <v>2599350.9999999995</v>
      </c>
      <c r="I36" s="105">
        <f>2111043.2+331419+7986+408837.8</f>
        <v>2859286</v>
      </c>
      <c r="J36" s="105">
        <f>SUM(F36:I38)</f>
        <v>7821683</v>
      </c>
    </row>
    <row r="37" spans="1:10" ht="19.5" customHeight="1">
      <c r="A37" s="79" t="s">
        <v>2</v>
      </c>
      <c r="B37" s="77" t="s">
        <v>86</v>
      </c>
      <c r="C37" s="77"/>
      <c r="D37" s="77"/>
      <c r="E37" s="77"/>
      <c r="F37" s="114"/>
      <c r="G37" s="105"/>
      <c r="H37" s="105"/>
      <c r="I37" s="105"/>
      <c r="J37" s="105"/>
    </row>
    <row r="38" spans="1:10" ht="19.5" customHeight="1">
      <c r="A38" s="79" t="s">
        <v>14</v>
      </c>
      <c r="B38" s="77" t="s">
        <v>47</v>
      </c>
      <c r="C38" s="77"/>
      <c r="D38" s="77"/>
      <c r="E38" s="77"/>
      <c r="F38" s="114"/>
      <c r="G38" s="105"/>
      <c r="H38" s="105"/>
      <c r="I38" s="105"/>
      <c r="J38" s="105"/>
    </row>
    <row r="39" spans="1:10" ht="9" customHeight="1">
      <c r="A39" s="87"/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9.5" customHeight="1">
      <c r="A40" s="76" t="s">
        <v>84</v>
      </c>
      <c r="B40" s="77" t="s">
        <v>96</v>
      </c>
      <c r="C40" s="77"/>
      <c r="D40" s="77"/>
      <c r="E40" s="77"/>
      <c r="F40" s="90"/>
      <c r="G40" s="115">
        <v>1</v>
      </c>
      <c r="H40" s="92">
        <v>1</v>
      </c>
      <c r="I40" s="92">
        <v>1</v>
      </c>
      <c r="J40" s="92">
        <v>1</v>
      </c>
    </row>
    <row r="41" spans="1:10" ht="45" customHeight="1">
      <c r="A41" s="79" t="s">
        <v>10</v>
      </c>
      <c r="B41" s="80" t="s">
        <v>95</v>
      </c>
      <c r="C41" s="80"/>
      <c r="D41" s="80"/>
      <c r="E41" s="80"/>
      <c r="F41" s="93"/>
      <c r="G41" s="116"/>
      <c r="H41" s="93"/>
      <c r="I41" s="93"/>
      <c r="J41" s="93"/>
    </row>
    <row r="42" spans="1:10" ht="19.5" customHeight="1">
      <c r="A42" s="79" t="s">
        <v>11</v>
      </c>
      <c r="B42" s="77" t="s">
        <v>97</v>
      </c>
      <c r="C42" s="77"/>
      <c r="D42" s="77"/>
      <c r="E42" s="77"/>
      <c r="F42" s="117"/>
      <c r="G42" s="105">
        <v>132000</v>
      </c>
      <c r="H42" s="105">
        <v>135000</v>
      </c>
      <c r="I42" s="105">
        <v>139560</v>
      </c>
      <c r="J42" s="105">
        <f>SUM(F42:I42)</f>
        <v>406560</v>
      </c>
    </row>
    <row r="43" spans="1:10" ht="19.5" customHeight="1">
      <c r="A43" s="79" t="s">
        <v>2</v>
      </c>
      <c r="B43" s="77" t="s">
        <v>86</v>
      </c>
      <c r="C43" s="77"/>
      <c r="D43" s="77"/>
      <c r="E43" s="77"/>
      <c r="F43" s="118"/>
      <c r="G43" s="105"/>
      <c r="H43" s="105"/>
      <c r="I43" s="105"/>
      <c r="J43" s="105"/>
    </row>
    <row r="44" spans="1:10" ht="19.5" customHeight="1">
      <c r="A44" s="79" t="s">
        <v>14</v>
      </c>
      <c r="B44" s="77" t="s">
        <v>47</v>
      </c>
      <c r="C44" s="77"/>
      <c r="D44" s="77"/>
      <c r="E44" s="77"/>
      <c r="F44" s="119"/>
      <c r="G44" s="105"/>
      <c r="H44" s="105"/>
      <c r="I44" s="105"/>
      <c r="J44" s="105"/>
    </row>
    <row r="45" spans="1:10" ht="9" customHeight="1">
      <c r="A45" s="87"/>
      <c r="B45" s="88"/>
      <c r="C45" s="88"/>
      <c r="D45" s="88"/>
      <c r="E45" s="88"/>
      <c r="F45" s="88"/>
      <c r="G45" s="88"/>
      <c r="H45" s="88"/>
      <c r="I45" s="88"/>
      <c r="J45" s="89"/>
    </row>
    <row r="46" spans="1:10" ht="39" customHeight="1">
      <c r="A46" s="76" t="s">
        <v>84</v>
      </c>
      <c r="B46" s="77" t="s">
        <v>98</v>
      </c>
      <c r="C46" s="77"/>
      <c r="D46" s="77"/>
      <c r="E46" s="77"/>
      <c r="F46" s="90"/>
      <c r="G46" s="120">
        <v>5</v>
      </c>
      <c r="H46" s="120">
        <v>5</v>
      </c>
      <c r="I46" s="120">
        <v>5</v>
      </c>
      <c r="J46" s="120">
        <v>5</v>
      </c>
    </row>
    <row r="47" spans="1:10" ht="34.5" customHeight="1">
      <c r="A47" s="79" t="s">
        <v>10</v>
      </c>
      <c r="B47" s="80" t="s">
        <v>108</v>
      </c>
      <c r="C47" s="80"/>
      <c r="D47" s="80"/>
      <c r="E47" s="80"/>
      <c r="F47" s="93"/>
      <c r="G47" s="121"/>
      <c r="H47" s="121"/>
      <c r="I47" s="121"/>
      <c r="J47" s="121"/>
    </row>
    <row r="48" spans="1:10" ht="19.5" customHeight="1">
      <c r="A48" s="79" t="s">
        <v>11</v>
      </c>
      <c r="B48" s="77" t="s">
        <v>99</v>
      </c>
      <c r="C48" s="77"/>
      <c r="D48" s="77"/>
      <c r="E48" s="77"/>
      <c r="F48" s="105"/>
      <c r="G48" s="105">
        <v>7800000</v>
      </c>
      <c r="H48" s="105">
        <f>G48*10%+G48</f>
        <v>8580000</v>
      </c>
      <c r="I48" s="105">
        <f>H48*10%+H48</f>
        <v>9438000</v>
      </c>
      <c r="J48" s="105">
        <f>SUM(F48:I48)</f>
        <v>25818000</v>
      </c>
    </row>
    <row r="49" spans="1:10" ht="19.5" customHeight="1">
      <c r="A49" s="79" t="s">
        <v>2</v>
      </c>
      <c r="B49" s="77" t="s">
        <v>86</v>
      </c>
      <c r="C49" s="77"/>
      <c r="D49" s="77"/>
      <c r="E49" s="77"/>
      <c r="F49" s="105"/>
      <c r="G49" s="105"/>
      <c r="H49" s="105"/>
      <c r="I49" s="105"/>
      <c r="J49" s="105"/>
    </row>
    <row r="50" spans="1:10" ht="19.5" customHeight="1">
      <c r="A50" s="79" t="s">
        <v>14</v>
      </c>
      <c r="B50" s="77" t="s">
        <v>100</v>
      </c>
      <c r="C50" s="77"/>
      <c r="D50" s="77"/>
      <c r="E50" s="77"/>
      <c r="F50" s="105"/>
      <c r="G50" s="105"/>
      <c r="H50" s="105"/>
      <c r="I50" s="105"/>
      <c r="J50" s="105"/>
    </row>
    <row r="51" spans="1:10" ht="9" customHeight="1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34.5" customHeight="1">
      <c r="A52" s="122" t="s">
        <v>104</v>
      </c>
      <c r="B52" s="123"/>
      <c r="C52" s="123"/>
      <c r="D52" s="123"/>
      <c r="E52" s="124"/>
      <c r="F52" s="101"/>
      <c r="G52" s="101">
        <f>SUM(G48+G42+G36+G30+G24)</f>
        <v>49507509</v>
      </c>
      <c r="H52" s="101">
        <f>SUM(H48+H42+H36+H30+H24)</f>
        <v>54440360</v>
      </c>
      <c r="I52" s="101">
        <f>SUM(I48+I42+I36+I30+I24)</f>
        <v>59875455</v>
      </c>
      <c r="J52" s="101">
        <f>SUM(J48+J42+J36+J30+J24)</f>
        <v>163823324</v>
      </c>
    </row>
    <row r="53" ht="15">
      <c r="J53" s="125"/>
    </row>
    <row r="54" ht="15">
      <c r="J54" s="126"/>
    </row>
    <row r="55" ht="15">
      <c r="J55" s="125"/>
    </row>
  </sheetData>
  <sheetProtection password="CC53" sheet="1" objects="1" scenarios="1"/>
  <mergeCells count="126">
    <mergeCell ref="A51:J51"/>
    <mergeCell ref="A15:J15"/>
    <mergeCell ref="A21:E21"/>
    <mergeCell ref="H18:H20"/>
    <mergeCell ref="I18:I20"/>
    <mergeCell ref="J18:J20"/>
    <mergeCell ref="G18:G20"/>
    <mergeCell ref="G16:G17"/>
    <mergeCell ref="I16:I17"/>
    <mergeCell ref="J16:J17"/>
    <mergeCell ref="A52:E52"/>
    <mergeCell ref="B16:E16"/>
    <mergeCell ref="F16:F17"/>
    <mergeCell ref="B17:E17"/>
    <mergeCell ref="B19:E19"/>
    <mergeCell ref="B20:E20"/>
    <mergeCell ref="B18:E18"/>
    <mergeCell ref="F18:F20"/>
    <mergeCell ref="B28:E28"/>
    <mergeCell ref="F28:F29"/>
    <mergeCell ref="H16:H17"/>
    <mergeCell ref="I12:I14"/>
    <mergeCell ref="J12:J14"/>
    <mergeCell ref="I10:I11"/>
    <mergeCell ref="A1:C1"/>
    <mergeCell ref="D1:J1"/>
    <mergeCell ref="A2:C2"/>
    <mergeCell ref="D2:J2"/>
    <mergeCell ref="I3:J3"/>
    <mergeCell ref="B23:E23"/>
    <mergeCell ref="A4:E4"/>
    <mergeCell ref="G4:H4"/>
    <mergeCell ref="I4:J4"/>
    <mergeCell ref="A5:E6"/>
    <mergeCell ref="F12:F14"/>
    <mergeCell ref="B14:E14"/>
    <mergeCell ref="B12:E12"/>
    <mergeCell ref="G12:G14"/>
    <mergeCell ref="G24:G26"/>
    <mergeCell ref="H24:H26"/>
    <mergeCell ref="A3:E3"/>
    <mergeCell ref="G3:H3"/>
    <mergeCell ref="B13:E13"/>
    <mergeCell ref="B10:E10"/>
    <mergeCell ref="F10:F11"/>
    <mergeCell ref="G10:G11"/>
    <mergeCell ref="H10:H11"/>
    <mergeCell ref="H12:H14"/>
    <mergeCell ref="A7:J7"/>
    <mergeCell ref="A8:E9"/>
    <mergeCell ref="B22:E22"/>
    <mergeCell ref="F22:F23"/>
    <mergeCell ref="G22:G23"/>
    <mergeCell ref="H22:H23"/>
    <mergeCell ref="I22:I23"/>
    <mergeCell ref="J22:J23"/>
    <mergeCell ref="B11:E11"/>
    <mergeCell ref="J10:J11"/>
    <mergeCell ref="H28:H29"/>
    <mergeCell ref="I28:I29"/>
    <mergeCell ref="J28:J29"/>
    <mergeCell ref="I24:I26"/>
    <mergeCell ref="J24:J26"/>
    <mergeCell ref="A27:J27"/>
    <mergeCell ref="B25:E25"/>
    <mergeCell ref="B26:E26"/>
    <mergeCell ref="B24:E24"/>
    <mergeCell ref="F24:F26"/>
    <mergeCell ref="B29:E29"/>
    <mergeCell ref="B30:E30"/>
    <mergeCell ref="F30:F32"/>
    <mergeCell ref="G30:G32"/>
    <mergeCell ref="G28:G29"/>
    <mergeCell ref="H30:H32"/>
    <mergeCell ref="I30:I32"/>
    <mergeCell ref="J30:J32"/>
    <mergeCell ref="B31:E31"/>
    <mergeCell ref="B32:E32"/>
    <mergeCell ref="B34:E34"/>
    <mergeCell ref="F34:F35"/>
    <mergeCell ref="G34:G35"/>
    <mergeCell ref="H34:H35"/>
    <mergeCell ref="I34:I35"/>
    <mergeCell ref="J34:J35"/>
    <mergeCell ref="B35:E35"/>
    <mergeCell ref="H40:H41"/>
    <mergeCell ref="I36:I38"/>
    <mergeCell ref="J36:J38"/>
    <mergeCell ref="B37:E37"/>
    <mergeCell ref="B38:E38"/>
    <mergeCell ref="B36:E36"/>
    <mergeCell ref="F36:F38"/>
    <mergeCell ref="G36:G38"/>
    <mergeCell ref="H36:H38"/>
    <mergeCell ref="B43:E43"/>
    <mergeCell ref="B40:E40"/>
    <mergeCell ref="F40:F41"/>
    <mergeCell ref="G40:G41"/>
    <mergeCell ref="G42:G44"/>
    <mergeCell ref="H42:H44"/>
    <mergeCell ref="J42:J44"/>
    <mergeCell ref="H46:H47"/>
    <mergeCell ref="I46:I47"/>
    <mergeCell ref="J46:J47"/>
    <mergeCell ref="B47:E47"/>
    <mergeCell ref="B46:E46"/>
    <mergeCell ref="F46:F47"/>
    <mergeCell ref="G46:G47"/>
    <mergeCell ref="I48:I50"/>
    <mergeCell ref="J48:J50"/>
    <mergeCell ref="B49:E49"/>
    <mergeCell ref="B50:E50"/>
    <mergeCell ref="B48:E48"/>
    <mergeCell ref="F48:F50"/>
    <mergeCell ref="G48:G50"/>
    <mergeCell ref="H48:H50"/>
    <mergeCell ref="A33:J33"/>
    <mergeCell ref="A39:J39"/>
    <mergeCell ref="A45:J45"/>
    <mergeCell ref="B44:E44"/>
    <mergeCell ref="I40:I41"/>
    <mergeCell ref="J40:J41"/>
    <mergeCell ref="B41:E41"/>
    <mergeCell ref="B42:E42"/>
    <mergeCell ref="F42:F44"/>
    <mergeCell ref="I42:I44"/>
  </mergeCells>
  <printOptions horizontalCentered="1"/>
  <pageMargins left="1.1811023622047245" right="0.5905511811023623" top="0.7874015748031497" bottom="0.5905511811023623" header="0.3937007874015748" footer="0.5118110236220472"/>
  <pageSetup horizontalDpi="600" verticalDpi="600" orientation="landscape" paperSize="9" scale="48" r:id="rId1"/>
  <headerFooter alignWithMargins="0">
    <oddHeader>&amp;C&amp;"Arial,Negrito"PLANO PLURIANUAL 2004-2007</oddHeader>
    <oddFooter>&amp;C&amp;A&amp;F&amp;T&amp;D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SheetLayoutView="50" workbookViewId="0" topLeftCell="A58">
      <selection activeCell="A72" sqref="A72:E72"/>
    </sheetView>
  </sheetViews>
  <sheetFormatPr defaultColWidth="9.140625" defaultRowHeight="12.75"/>
  <cols>
    <col min="1" max="1" width="20.8515625" style="1" customWidth="1"/>
    <col min="2" max="2" width="9.140625" style="1" customWidth="1"/>
    <col min="3" max="3" width="0.42578125" style="1" customWidth="1"/>
    <col min="4" max="4" width="11.421875" style="1" customWidth="1"/>
    <col min="5" max="5" width="73.140625" style="1" customWidth="1"/>
    <col min="6" max="7" width="24.421875" style="1" bestFit="1" customWidth="1"/>
    <col min="8" max="8" width="24.57421875" style="1" customWidth="1"/>
    <col min="9" max="10" width="23.7109375" style="1" bestFit="1" customWidth="1"/>
    <col min="11" max="16384" width="9.140625" style="1" customWidth="1"/>
  </cols>
  <sheetData>
    <row r="1" spans="1:10" ht="18">
      <c r="A1" s="32" t="s">
        <v>7</v>
      </c>
      <c r="B1" s="32"/>
      <c r="C1" s="32"/>
      <c r="D1" s="33" t="s">
        <v>16</v>
      </c>
      <c r="E1" s="33"/>
      <c r="F1" s="33"/>
      <c r="G1" s="33"/>
      <c r="H1" s="33"/>
      <c r="I1" s="33"/>
      <c r="J1" s="33"/>
    </row>
    <row r="2" spans="1:10" ht="18">
      <c r="A2" s="25" t="s">
        <v>8</v>
      </c>
      <c r="B2" s="25"/>
      <c r="C2" s="25"/>
      <c r="D2" s="34" t="s">
        <v>17</v>
      </c>
      <c r="E2" s="35"/>
      <c r="F2" s="35"/>
      <c r="G2" s="35"/>
      <c r="H2" s="35"/>
      <c r="I2" s="35"/>
      <c r="J2" s="36"/>
    </row>
    <row r="3" spans="1:10" ht="15">
      <c r="A3" s="25" t="s">
        <v>1</v>
      </c>
      <c r="B3" s="25"/>
      <c r="C3" s="25"/>
      <c r="D3" s="25"/>
      <c r="E3" s="25"/>
      <c r="F3" s="2" t="s">
        <v>2</v>
      </c>
      <c r="G3" s="26" t="s">
        <v>3</v>
      </c>
      <c r="H3" s="26"/>
      <c r="I3" s="26" t="s">
        <v>4</v>
      </c>
      <c r="J3" s="26"/>
    </row>
    <row r="4" spans="1:10" ht="15">
      <c r="A4" s="25"/>
      <c r="B4" s="25"/>
      <c r="C4" s="25"/>
      <c r="D4" s="25"/>
      <c r="E4" s="25"/>
      <c r="F4" s="25"/>
      <c r="G4" s="25"/>
      <c r="H4" s="25"/>
      <c r="I4" s="3"/>
      <c r="J4" s="3"/>
    </row>
    <row r="5" spans="1:10" ht="15">
      <c r="A5" s="27" t="s">
        <v>19</v>
      </c>
      <c r="B5" s="27"/>
      <c r="C5" s="27"/>
      <c r="D5" s="27"/>
      <c r="E5" s="27"/>
      <c r="F5" s="7" t="s">
        <v>12</v>
      </c>
      <c r="G5" s="28" t="s">
        <v>15</v>
      </c>
      <c r="H5" s="29"/>
      <c r="I5" s="30" t="s">
        <v>0</v>
      </c>
      <c r="J5" s="31"/>
    </row>
    <row r="6" spans="1:10" ht="15">
      <c r="A6" s="6"/>
      <c r="B6" s="6"/>
      <c r="C6" s="6"/>
      <c r="D6" s="6"/>
      <c r="E6" s="4"/>
      <c r="F6" s="4"/>
      <c r="G6" s="5"/>
      <c r="H6" s="4"/>
      <c r="I6" s="5"/>
      <c r="J6" s="4"/>
    </row>
    <row r="7" spans="1:10" ht="15">
      <c r="A7" s="26" t="s">
        <v>13</v>
      </c>
      <c r="B7" s="26"/>
      <c r="C7" s="26"/>
      <c r="D7" s="26"/>
      <c r="E7" s="26"/>
      <c r="F7" s="2">
        <v>2004</v>
      </c>
      <c r="G7" s="2">
        <v>2005</v>
      </c>
      <c r="H7" s="2">
        <v>2006</v>
      </c>
      <c r="I7" s="2">
        <v>2007</v>
      </c>
      <c r="J7" s="2" t="s">
        <v>5</v>
      </c>
    </row>
    <row r="8" spans="1:10" ht="15">
      <c r="A8" s="26"/>
      <c r="B8" s="26"/>
      <c r="C8" s="26"/>
      <c r="D8" s="26"/>
      <c r="E8" s="26"/>
      <c r="F8" s="11">
        <f>F72</f>
        <v>791800</v>
      </c>
      <c r="G8" s="11">
        <f>G72</f>
        <v>1106000</v>
      </c>
      <c r="H8" s="11">
        <f>H72</f>
        <v>1123200</v>
      </c>
      <c r="I8" s="11">
        <f>I72</f>
        <v>1347840</v>
      </c>
      <c r="J8" s="11">
        <f>SUM(F8:I8)</f>
        <v>4368840</v>
      </c>
    </row>
    <row r="9" spans="1:10" ht="15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>
      <c r="A10" s="22" t="s">
        <v>6</v>
      </c>
      <c r="B10" s="22"/>
      <c r="C10" s="22"/>
      <c r="D10" s="22"/>
      <c r="E10" s="22"/>
      <c r="F10" s="9">
        <v>2004</v>
      </c>
      <c r="G10" s="9">
        <v>2005</v>
      </c>
      <c r="H10" s="9">
        <v>2006</v>
      </c>
      <c r="I10" s="9">
        <v>2007</v>
      </c>
      <c r="J10" s="9" t="s">
        <v>5</v>
      </c>
    </row>
    <row r="11" spans="1:10" ht="15">
      <c r="A11" s="22"/>
      <c r="B11" s="22"/>
      <c r="C11" s="22"/>
      <c r="D11" s="22"/>
      <c r="E11" s="22"/>
      <c r="F11" s="9" t="s">
        <v>9</v>
      </c>
      <c r="G11" s="9" t="s">
        <v>9</v>
      </c>
      <c r="H11" s="9" t="s">
        <v>9</v>
      </c>
      <c r="I11" s="9" t="s">
        <v>9</v>
      </c>
      <c r="J11" s="9" t="s">
        <v>9</v>
      </c>
    </row>
    <row r="12" spans="1:10" ht="34.5" customHeight="1">
      <c r="A12" s="13" t="s">
        <v>22</v>
      </c>
      <c r="B12" s="43" t="s">
        <v>27</v>
      </c>
      <c r="C12" s="43"/>
      <c r="D12" s="43"/>
      <c r="E12" s="43"/>
      <c r="F12" s="23"/>
      <c r="G12" s="14"/>
      <c r="H12" s="14"/>
      <c r="I12" s="14"/>
      <c r="J12" s="14"/>
    </row>
    <row r="13" spans="1:10" ht="34.5" customHeight="1">
      <c r="A13" s="12" t="s">
        <v>10</v>
      </c>
      <c r="B13" s="18" t="s">
        <v>20</v>
      </c>
      <c r="C13" s="18"/>
      <c r="D13" s="18"/>
      <c r="E13" s="18"/>
      <c r="F13" s="24"/>
      <c r="G13" s="15"/>
      <c r="H13" s="15"/>
      <c r="I13" s="15"/>
      <c r="J13" s="15"/>
    </row>
    <row r="14" spans="1:10" ht="34.5" customHeight="1">
      <c r="A14" s="12" t="s">
        <v>11</v>
      </c>
      <c r="B14" s="16" t="s">
        <v>33</v>
      </c>
      <c r="C14" s="16"/>
      <c r="D14" s="16"/>
      <c r="E14" s="16"/>
      <c r="F14" s="19">
        <v>2000</v>
      </c>
      <c r="G14" s="20"/>
      <c r="H14" s="20"/>
      <c r="I14" s="20"/>
      <c r="J14" s="20">
        <f>SUM(F14:I14)</f>
        <v>2000</v>
      </c>
    </row>
    <row r="15" spans="1:10" ht="34.5" customHeight="1">
      <c r="A15" s="12" t="s">
        <v>2</v>
      </c>
      <c r="B15" s="16" t="s">
        <v>34</v>
      </c>
      <c r="C15" s="16"/>
      <c r="D15" s="16"/>
      <c r="E15" s="16"/>
      <c r="F15" s="45"/>
      <c r="G15" s="20"/>
      <c r="H15" s="20"/>
      <c r="I15" s="20"/>
      <c r="J15" s="20"/>
    </row>
    <row r="16" spans="1:10" ht="34.5" customHeight="1">
      <c r="A16" s="12" t="s">
        <v>14</v>
      </c>
      <c r="B16" s="16" t="s">
        <v>21</v>
      </c>
      <c r="C16" s="16"/>
      <c r="D16" s="16"/>
      <c r="E16" s="16"/>
      <c r="F16" s="17"/>
      <c r="G16" s="20"/>
      <c r="H16" s="20"/>
      <c r="I16" s="20"/>
      <c r="J16" s="20"/>
    </row>
    <row r="17" spans="1:10" ht="34.5" customHeight="1">
      <c r="A17" s="13" t="s">
        <v>23</v>
      </c>
      <c r="B17" s="43" t="s">
        <v>35</v>
      </c>
      <c r="C17" s="43"/>
      <c r="D17" s="43"/>
      <c r="E17" s="43"/>
      <c r="F17" s="14"/>
      <c r="G17" s="14"/>
      <c r="H17" s="14"/>
      <c r="I17" s="14"/>
      <c r="J17" s="14"/>
    </row>
    <row r="18" spans="1:10" ht="34.5" customHeight="1">
      <c r="A18" s="12" t="s">
        <v>10</v>
      </c>
      <c r="B18" s="18" t="s">
        <v>36</v>
      </c>
      <c r="C18" s="18"/>
      <c r="D18" s="18"/>
      <c r="E18" s="18"/>
      <c r="F18" s="15"/>
      <c r="G18" s="15"/>
      <c r="H18" s="15"/>
      <c r="I18" s="15"/>
      <c r="J18" s="15"/>
    </row>
    <row r="19" spans="1:10" ht="34.5" customHeight="1">
      <c r="A19" s="12" t="s">
        <v>11</v>
      </c>
      <c r="B19" s="16" t="s">
        <v>24</v>
      </c>
      <c r="C19" s="16"/>
      <c r="D19" s="16"/>
      <c r="E19" s="16"/>
      <c r="F19" s="20"/>
      <c r="G19" s="20">
        <v>15000</v>
      </c>
      <c r="H19" s="20"/>
      <c r="I19" s="20"/>
      <c r="J19" s="20">
        <f>SUM(F19:I19)</f>
        <v>15000</v>
      </c>
    </row>
    <row r="20" spans="1:10" ht="34.5" customHeight="1">
      <c r="A20" s="12" t="s">
        <v>2</v>
      </c>
      <c r="B20" s="16" t="s">
        <v>25</v>
      </c>
      <c r="C20" s="16"/>
      <c r="D20" s="16"/>
      <c r="E20" s="16"/>
      <c r="F20" s="20"/>
      <c r="G20" s="20"/>
      <c r="H20" s="20"/>
      <c r="I20" s="20"/>
      <c r="J20" s="20"/>
    </row>
    <row r="21" spans="1:10" ht="34.5" customHeight="1">
      <c r="A21" s="12" t="s">
        <v>14</v>
      </c>
      <c r="B21" s="16" t="s">
        <v>21</v>
      </c>
      <c r="C21" s="16"/>
      <c r="D21" s="16"/>
      <c r="E21" s="16"/>
      <c r="F21" s="20"/>
      <c r="G21" s="20"/>
      <c r="H21" s="20"/>
      <c r="I21" s="20"/>
      <c r="J21" s="20"/>
    </row>
    <row r="22" spans="1:10" ht="34.5" customHeight="1">
      <c r="A22" s="13" t="s">
        <v>26</v>
      </c>
      <c r="B22" s="43" t="s">
        <v>37</v>
      </c>
      <c r="C22" s="43"/>
      <c r="D22" s="43"/>
      <c r="E22" s="43"/>
      <c r="F22" s="14"/>
      <c r="G22" s="14"/>
      <c r="H22" s="14"/>
      <c r="I22" s="14"/>
      <c r="J22" s="14"/>
    </row>
    <row r="23" spans="1:10" ht="34.5" customHeight="1">
      <c r="A23" s="12" t="s">
        <v>10</v>
      </c>
      <c r="B23" s="18" t="s">
        <v>38</v>
      </c>
      <c r="C23" s="18"/>
      <c r="D23" s="18"/>
      <c r="E23" s="18"/>
      <c r="F23" s="15"/>
      <c r="G23" s="15"/>
      <c r="H23" s="15"/>
      <c r="I23" s="15"/>
      <c r="J23" s="15"/>
    </row>
    <row r="24" spans="1:10" ht="34.5" customHeight="1">
      <c r="A24" s="12" t="s">
        <v>11</v>
      </c>
      <c r="B24" s="16" t="s">
        <v>28</v>
      </c>
      <c r="C24" s="16"/>
      <c r="D24" s="16"/>
      <c r="E24" s="16"/>
      <c r="F24" s="20"/>
      <c r="G24" s="20">
        <v>100000</v>
      </c>
      <c r="H24" s="20"/>
      <c r="I24" s="20"/>
      <c r="J24" s="20">
        <f>SUM(F24:I24)</f>
        <v>100000</v>
      </c>
    </row>
    <row r="25" spans="1:10" ht="34.5" customHeight="1">
      <c r="A25" s="12" t="s">
        <v>2</v>
      </c>
      <c r="B25" s="16" t="s">
        <v>25</v>
      </c>
      <c r="C25" s="16"/>
      <c r="D25" s="16"/>
      <c r="E25" s="16"/>
      <c r="F25" s="20"/>
      <c r="G25" s="20"/>
      <c r="H25" s="20"/>
      <c r="I25" s="20"/>
      <c r="J25" s="20"/>
    </row>
    <row r="26" spans="1:10" ht="34.5" customHeight="1">
      <c r="A26" s="12" t="s">
        <v>14</v>
      </c>
      <c r="B26" s="16" t="s">
        <v>21</v>
      </c>
      <c r="C26" s="16"/>
      <c r="D26" s="16"/>
      <c r="E26" s="16"/>
      <c r="F26" s="20"/>
      <c r="G26" s="20"/>
      <c r="H26" s="20"/>
      <c r="I26" s="20"/>
      <c r="J26" s="20"/>
    </row>
    <row r="27" spans="1:10" ht="34.5" customHeight="1">
      <c r="A27" s="13" t="s">
        <v>29</v>
      </c>
      <c r="B27" s="43" t="s">
        <v>31</v>
      </c>
      <c r="C27" s="43"/>
      <c r="D27" s="43"/>
      <c r="E27" s="43"/>
      <c r="F27" s="14"/>
      <c r="G27" s="14"/>
      <c r="H27" s="14"/>
      <c r="I27" s="14"/>
      <c r="J27" s="14"/>
    </row>
    <row r="28" spans="1:10" ht="34.5" customHeight="1">
      <c r="A28" s="12" t="s">
        <v>10</v>
      </c>
      <c r="B28" s="18" t="s">
        <v>48</v>
      </c>
      <c r="C28" s="18"/>
      <c r="D28" s="18"/>
      <c r="E28" s="18"/>
      <c r="F28" s="15"/>
      <c r="G28" s="15"/>
      <c r="H28" s="15"/>
      <c r="I28" s="15"/>
      <c r="J28" s="15"/>
    </row>
    <row r="29" spans="1:10" ht="34.5" customHeight="1">
      <c r="A29" s="12" t="s">
        <v>11</v>
      </c>
      <c r="B29" s="16" t="s">
        <v>32</v>
      </c>
      <c r="C29" s="16"/>
      <c r="D29" s="16"/>
      <c r="E29" s="16"/>
      <c r="F29" s="20"/>
      <c r="G29" s="40">
        <v>50000</v>
      </c>
      <c r="H29" s="20"/>
      <c r="I29" s="20"/>
      <c r="J29" s="20">
        <f>SUM(F29:I29)</f>
        <v>50000</v>
      </c>
    </row>
    <row r="30" spans="1:10" ht="34.5" customHeight="1">
      <c r="A30" s="12" t="s">
        <v>2</v>
      </c>
      <c r="B30" s="16" t="s">
        <v>39</v>
      </c>
      <c r="C30" s="16"/>
      <c r="D30" s="16"/>
      <c r="E30" s="16"/>
      <c r="F30" s="20"/>
      <c r="G30" s="40"/>
      <c r="H30" s="20"/>
      <c r="I30" s="20"/>
      <c r="J30" s="20"/>
    </row>
    <row r="31" spans="1:10" ht="34.5" customHeight="1">
      <c r="A31" s="12" t="s">
        <v>14</v>
      </c>
      <c r="B31" s="16" t="s">
        <v>21</v>
      </c>
      <c r="C31" s="16"/>
      <c r="D31" s="16"/>
      <c r="E31" s="16"/>
      <c r="F31" s="20"/>
      <c r="G31" s="40"/>
      <c r="H31" s="20"/>
      <c r="I31" s="20"/>
      <c r="J31" s="20"/>
    </row>
    <row r="32" spans="1:10" ht="34.5" customHeight="1">
      <c r="A32" s="13" t="s">
        <v>30</v>
      </c>
      <c r="B32" s="54" t="s">
        <v>49</v>
      </c>
      <c r="C32" s="55"/>
      <c r="D32" s="55"/>
      <c r="E32" s="56"/>
      <c r="F32" s="23"/>
      <c r="G32" s="23"/>
      <c r="H32" s="23"/>
      <c r="I32" s="23"/>
      <c r="J32" s="23"/>
    </row>
    <row r="33" spans="1:10" ht="34.5" customHeight="1">
      <c r="A33" s="12" t="s">
        <v>10</v>
      </c>
      <c r="B33" s="51" t="s">
        <v>50</v>
      </c>
      <c r="C33" s="52"/>
      <c r="D33" s="52"/>
      <c r="E33" s="53"/>
      <c r="F33" s="24"/>
      <c r="G33" s="24"/>
      <c r="H33" s="24"/>
      <c r="I33" s="24"/>
      <c r="J33" s="24"/>
    </row>
    <row r="34" spans="1:10" ht="34.5" customHeight="1">
      <c r="A34" s="12" t="s">
        <v>11</v>
      </c>
      <c r="B34" s="48" t="s">
        <v>51</v>
      </c>
      <c r="C34" s="49"/>
      <c r="D34" s="49"/>
      <c r="E34" s="50"/>
      <c r="F34" s="41">
        <v>5000</v>
      </c>
      <c r="G34" s="41"/>
      <c r="H34" s="19"/>
      <c r="I34" s="19"/>
      <c r="J34" s="47">
        <f>SUM(F34:I34)</f>
        <v>5000</v>
      </c>
    </row>
    <row r="35" spans="1:10" ht="34.5" customHeight="1">
      <c r="A35" s="12" t="s">
        <v>2</v>
      </c>
      <c r="B35" s="48" t="s">
        <v>60</v>
      </c>
      <c r="C35" s="49"/>
      <c r="D35" s="49"/>
      <c r="E35" s="50"/>
      <c r="F35" s="46"/>
      <c r="G35" s="46"/>
      <c r="H35" s="45"/>
      <c r="I35" s="45"/>
      <c r="J35" s="45"/>
    </row>
    <row r="36" spans="1:10" ht="34.5" customHeight="1">
      <c r="A36" s="12" t="s">
        <v>14</v>
      </c>
      <c r="B36" s="48" t="s">
        <v>21</v>
      </c>
      <c r="C36" s="49"/>
      <c r="D36" s="49"/>
      <c r="E36" s="50"/>
      <c r="F36" s="42"/>
      <c r="G36" s="42"/>
      <c r="H36" s="17"/>
      <c r="I36" s="17"/>
      <c r="J36" s="17"/>
    </row>
    <row r="37" spans="1:10" ht="34.5" customHeight="1">
      <c r="A37" s="13" t="s">
        <v>44</v>
      </c>
      <c r="B37" s="43" t="s">
        <v>52</v>
      </c>
      <c r="C37" s="43"/>
      <c r="D37" s="43"/>
      <c r="E37" s="43"/>
      <c r="F37" s="14"/>
      <c r="G37" s="14"/>
      <c r="H37" s="14"/>
      <c r="I37" s="14"/>
      <c r="J37" s="14"/>
    </row>
    <row r="38" spans="1:10" ht="34.5" customHeight="1">
      <c r="A38" s="12" t="s">
        <v>10</v>
      </c>
      <c r="B38" s="18" t="s">
        <v>61</v>
      </c>
      <c r="C38" s="18"/>
      <c r="D38" s="18"/>
      <c r="E38" s="18"/>
      <c r="F38" s="15"/>
      <c r="G38" s="15"/>
      <c r="H38" s="15"/>
      <c r="I38" s="15"/>
      <c r="J38" s="15"/>
    </row>
    <row r="39" spans="1:10" ht="34.5" customHeight="1">
      <c r="A39" s="12" t="s">
        <v>11</v>
      </c>
      <c r="B39" s="16" t="s">
        <v>62</v>
      </c>
      <c r="C39" s="16"/>
      <c r="D39" s="16"/>
      <c r="E39" s="16"/>
      <c r="F39" s="41"/>
      <c r="G39" s="40">
        <v>5000</v>
      </c>
      <c r="H39" s="20"/>
      <c r="I39" s="20"/>
      <c r="J39" s="44">
        <f>SUM(F39:I39)</f>
        <v>5000</v>
      </c>
    </row>
    <row r="40" spans="1:10" ht="34.5" customHeight="1">
      <c r="A40" s="12" t="s">
        <v>2</v>
      </c>
      <c r="B40" s="16" t="s">
        <v>46</v>
      </c>
      <c r="C40" s="16"/>
      <c r="D40" s="16"/>
      <c r="E40" s="16"/>
      <c r="F40" s="46"/>
      <c r="G40" s="40"/>
      <c r="H40" s="20"/>
      <c r="I40" s="20"/>
      <c r="J40" s="20"/>
    </row>
    <row r="41" spans="1:10" ht="34.5" customHeight="1">
      <c r="A41" s="12" t="s">
        <v>14</v>
      </c>
      <c r="B41" s="16" t="s">
        <v>21</v>
      </c>
      <c r="C41" s="16"/>
      <c r="D41" s="16"/>
      <c r="E41" s="16"/>
      <c r="F41" s="42"/>
      <c r="G41" s="40"/>
      <c r="H41" s="20"/>
      <c r="I41" s="20"/>
      <c r="J41" s="20"/>
    </row>
    <row r="42" spans="1:10" ht="34.5" customHeight="1">
      <c r="A42" s="13" t="s">
        <v>45</v>
      </c>
      <c r="B42" s="43" t="s">
        <v>63</v>
      </c>
      <c r="C42" s="43"/>
      <c r="D42" s="43"/>
      <c r="E42" s="43"/>
      <c r="F42" s="14"/>
      <c r="G42" s="14"/>
      <c r="H42" s="14"/>
      <c r="I42" s="14"/>
      <c r="J42" s="14"/>
    </row>
    <row r="43" spans="1:10" ht="34.5" customHeight="1">
      <c r="A43" s="12" t="s">
        <v>10</v>
      </c>
      <c r="B43" s="18" t="s">
        <v>64</v>
      </c>
      <c r="C43" s="18"/>
      <c r="D43" s="18"/>
      <c r="E43" s="18"/>
      <c r="F43" s="15"/>
      <c r="G43" s="15"/>
      <c r="H43" s="15"/>
      <c r="I43" s="15"/>
      <c r="J43" s="15"/>
    </row>
    <row r="44" spans="1:10" ht="34.5" customHeight="1">
      <c r="A44" s="12" t="s">
        <v>11</v>
      </c>
      <c r="B44" s="16" t="s">
        <v>53</v>
      </c>
      <c r="C44" s="16"/>
      <c r="D44" s="16"/>
      <c r="E44" s="16"/>
      <c r="F44" s="40">
        <v>0</v>
      </c>
      <c r="G44" s="40"/>
      <c r="H44" s="20"/>
      <c r="I44" s="20"/>
      <c r="J44" s="44">
        <f>SUM(F44:I44)</f>
        <v>0</v>
      </c>
    </row>
    <row r="45" spans="1:10" ht="34.5" customHeight="1">
      <c r="A45" s="12" t="s">
        <v>2</v>
      </c>
      <c r="B45" s="16" t="s">
        <v>65</v>
      </c>
      <c r="C45" s="16"/>
      <c r="D45" s="16"/>
      <c r="E45" s="16"/>
      <c r="F45" s="40"/>
      <c r="G45" s="40"/>
      <c r="H45" s="20"/>
      <c r="I45" s="20"/>
      <c r="J45" s="20"/>
    </row>
    <row r="46" spans="1:10" ht="34.5" customHeight="1">
      <c r="A46" s="12" t="s">
        <v>14</v>
      </c>
      <c r="B46" s="16" t="s">
        <v>54</v>
      </c>
      <c r="C46" s="16"/>
      <c r="D46" s="16"/>
      <c r="E46" s="16"/>
      <c r="F46" s="40"/>
      <c r="G46" s="40"/>
      <c r="H46" s="20"/>
      <c r="I46" s="20"/>
      <c r="J46" s="20"/>
    </row>
    <row r="47" spans="1:10" ht="34.5" customHeight="1">
      <c r="A47" s="13" t="s">
        <v>40</v>
      </c>
      <c r="B47" s="43" t="s">
        <v>55</v>
      </c>
      <c r="C47" s="43"/>
      <c r="D47" s="43"/>
      <c r="E47" s="43"/>
      <c r="F47" s="14"/>
      <c r="G47" s="14"/>
      <c r="H47" s="14"/>
      <c r="I47" s="14"/>
      <c r="J47" s="14"/>
    </row>
    <row r="48" spans="1:10" ht="34.5" customHeight="1">
      <c r="A48" s="12" t="s">
        <v>10</v>
      </c>
      <c r="B48" s="18" t="s">
        <v>56</v>
      </c>
      <c r="C48" s="18"/>
      <c r="D48" s="18"/>
      <c r="E48" s="18"/>
      <c r="F48" s="15"/>
      <c r="G48" s="15"/>
      <c r="H48" s="15"/>
      <c r="I48" s="15"/>
      <c r="J48" s="15"/>
    </row>
    <row r="49" spans="1:10" ht="34.5" customHeight="1">
      <c r="A49" s="12" t="s">
        <v>11</v>
      </c>
      <c r="B49" s="16" t="s">
        <v>57</v>
      </c>
      <c r="C49" s="16"/>
      <c r="D49" s="16"/>
      <c r="E49" s="16"/>
      <c r="F49" s="40">
        <v>0</v>
      </c>
      <c r="G49" s="40"/>
      <c r="H49" s="20"/>
      <c r="I49" s="20"/>
      <c r="J49" s="44">
        <f>SUM(F49:I49)</f>
        <v>0</v>
      </c>
    </row>
    <row r="50" spans="1:10" ht="34.5" customHeight="1">
      <c r="A50" s="12" t="s">
        <v>2</v>
      </c>
      <c r="B50" s="16" t="s">
        <v>58</v>
      </c>
      <c r="C50" s="16"/>
      <c r="D50" s="16"/>
      <c r="E50" s="16"/>
      <c r="F50" s="40"/>
      <c r="G50" s="40"/>
      <c r="H50" s="20"/>
      <c r="I50" s="20"/>
      <c r="J50" s="20"/>
    </row>
    <row r="51" spans="1:10" ht="34.5" customHeight="1">
      <c r="A51" s="12" t="s">
        <v>14</v>
      </c>
      <c r="B51" s="16" t="s">
        <v>54</v>
      </c>
      <c r="C51" s="16"/>
      <c r="D51" s="16"/>
      <c r="E51" s="16"/>
      <c r="F51" s="40"/>
      <c r="G51" s="40"/>
      <c r="H51" s="20"/>
      <c r="I51" s="20"/>
      <c r="J51" s="20"/>
    </row>
    <row r="52" spans="1:10" ht="34.5" customHeight="1">
      <c r="A52" s="13" t="s">
        <v>41</v>
      </c>
      <c r="B52" s="43" t="s">
        <v>59</v>
      </c>
      <c r="C52" s="43"/>
      <c r="D52" s="43"/>
      <c r="E52" s="43"/>
      <c r="F52" s="14"/>
      <c r="G52" s="14"/>
      <c r="H52" s="14"/>
      <c r="I52" s="14"/>
      <c r="J52" s="14"/>
    </row>
    <row r="53" spans="1:10" ht="34.5" customHeight="1">
      <c r="A53" s="12" t="s">
        <v>10</v>
      </c>
      <c r="B53" s="18" t="s">
        <v>67</v>
      </c>
      <c r="C53" s="18"/>
      <c r="D53" s="18"/>
      <c r="E53" s="18"/>
      <c r="F53" s="15"/>
      <c r="G53" s="15"/>
      <c r="H53" s="15"/>
      <c r="I53" s="15"/>
      <c r="J53" s="15"/>
    </row>
    <row r="54" spans="1:10" ht="34.5" customHeight="1">
      <c r="A54" s="12" t="s">
        <v>11</v>
      </c>
      <c r="B54" s="16" t="s">
        <v>74</v>
      </c>
      <c r="C54" s="16"/>
      <c r="D54" s="16"/>
      <c r="E54" s="16"/>
      <c r="F54" s="40">
        <v>4800</v>
      </c>
      <c r="G54" s="40"/>
      <c r="H54" s="20"/>
      <c r="I54" s="20"/>
      <c r="J54" s="44">
        <f>SUM(F54:I54)</f>
        <v>4800</v>
      </c>
    </row>
    <row r="55" spans="1:10" ht="34.5" customHeight="1">
      <c r="A55" s="12" t="s">
        <v>2</v>
      </c>
      <c r="B55" s="16" t="s">
        <v>66</v>
      </c>
      <c r="C55" s="16"/>
      <c r="D55" s="16"/>
      <c r="E55" s="16"/>
      <c r="F55" s="40"/>
      <c r="G55" s="40"/>
      <c r="H55" s="20"/>
      <c r="I55" s="20"/>
      <c r="J55" s="20"/>
    </row>
    <row r="56" spans="1:10" ht="34.5" customHeight="1">
      <c r="A56" s="12" t="s">
        <v>14</v>
      </c>
      <c r="B56" s="16" t="s">
        <v>54</v>
      </c>
      <c r="C56" s="16"/>
      <c r="D56" s="16"/>
      <c r="E56" s="16"/>
      <c r="F56" s="40"/>
      <c r="G56" s="40"/>
      <c r="H56" s="20"/>
      <c r="I56" s="20"/>
      <c r="J56" s="20"/>
    </row>
    <row r="57" spans="1:10" ht="34.5" customHeight="1">
      <c r="A57" s="13" t="s">
        <v>42</v>
      </c>
      <c r="B57" s="43" t="s">
        <v>68</v>
      </c>
      <c r="C57" s="43"/>
      <c r="D57" s="43"/>
      <c r="E57" s="43"/>
      <c r="F57" s="19"/>
      <c r="G57" s="41"/>
      <c r="H57" s="19"/>
      <c r="I57" s="19"/>
      <c r="J57" s="19"/>
    </row>
    <row r="58" spans="1:10" ht="34.5" customHeight="1">
      <c r="A58" s="12" t="s">
        <v>10</v>
      </c>
      <c r="B58" s="18" t="s">
        <v>69</v>
      </c>
      <c r="C58" s="18"/>
      <c r="D58" s="18"/>
      <c r="E58" s="18"/>
      <c r="F58" s="17"/>
      <c r="G58" s="42"/>
      <c r="H58" s="17"/>
      <c r="I58" s="17"/>
      <c r="J58" s="17"/>
    </row>
    <row r="59" spans="1:10" ht="34.5" customHeight="1">
      <c r="A59" s="12" t="s">
        <v>11</v>
      </c>
      <c r="B59" s="16" t="s">
        <v>70</v>
      </c>
      <c r="C59" s="16"/>
      <c r="D59" s="16"/>
      <c r="E59" s="16"/>
      <c r="F59" s="19"/>
      <c r="G59" s="41"/>
      <c r="H59" s="19"/>
      <c r="I59" s="19"/>
      <c r="J59" s="19"/>
    </row>
    <row r="60" spans="1:10" ht="34.5" customHeight="1">
      <c r="A60" s="12" t="s">
        <v>2</v>
      </c>
      <c r="B60" s="16" t="s">
        <v>71</v>
      </c>
      <c r="C60" s="16"/>
      <c r="D60" s="16"/>
      <c r="E60" s="16"/>
      <c r="F60" s="45"/>
      <c r="G60" s="46"/>
      <c r="H60" s="45"/>
      <c r="I60" s="45"/>
      <c r="J60" s="45"/>
    </row>
    <row r="61" spans="1:10" ht="34.5" customHeight="1">
      <c r="A61" s="12" t="s">
        <v>14</v>
      </c>
      <c r="B61" s="16" t="s">
        <v>21</v>
      </c>
      <c r="C61" s="16"/>
      <c r="D61" s="16"/>
      <c r="E61" s="16"/>
      <c r="F61" s="17"/>
      <c r="G61" s="42"/>
      <c r="H61" s="17"/>
      <c r="I61" s="17"/>
      <c r="J61" s="17"/>
    </row>
    <row r="62" spans="1:10" ht="34.5" customHeight="1">
      <c r="A62" s="13" t="s">
        <v>43</v>
      </c>
      <c r="B62" s="43" t="s">
        <v>73</v>
      </c>
      <c r="C62" s="43"/>
      <c r="D62" s="43"/>
      <c r="E62" s="43"/>
      <c r="F62" s="19"/>
      <c r="G62" s="41"/>
      <c r="H62" s="19"/>
      <c r="I62" s="19"/>
      <c r="J62" s="19"/>
    </row>
    <row r="63" spans="1:10" ht="34.5" customHeight="1">
      <c r="A63" s="12" t="s">
        <v>10</v>
      </c>
      <c r="B63" s="18" t="s">
        <v>75</v>
      </c>
      <c r="C63" s="18"/>
      <c r="D63" s="18"/>
      <c r="E63" s="18"/>
      <c r="F63" s="17"/>
      <c r="G63" s="42"/>
      <c r="H63" s="17"/>
      <c r="I63" s="17"/>
      <c r="J63" s="17"/>
    </row>
    <row r="64" spans="1:10" ht="34.5" customHeight="1">
      <c r="A64" s="12" t="s">
        <v>11</v>
      </c>
      <c r="B64" s="16" t="s">
        <v>76</v>
      </c>
      <c r="C64" s="16"/>
      <c r="D64" s="16"/>
      <c r="E64" s="16"/>
      <c r="F64" s="20">
        <v>780000</v>
      </c>
      <c r="G64" s="20">
        <f>F64*20%+F64</f>
        <v>936000</v>
      </c>
      <c r="H64" s="20">
        <f>G64*20%+G64</f>
        <v>1123200</v>
      </c>
      <c r="I64" s="20">
        <f>H64*20%+H64</f>
        <v>1347840</v>
      </c>
      <c r="J64" s="20">
        <f>SUM(I64,G64)</f>
        <v>2283840</v>
      </c>
    </row>
    <row r="65" spans="1:10" ht="34.5" customHeight="1">
      <c r="A65" s="12" t="s">
        <v>2</v>
      </c>
      <c r="B65" s="16" t="s">
        <v>77</v>
      </c>
      <c r="C65" s="16"/>
      <c r="D65" s="16"/>
      <c r="E65" s="16"/>
      <c r="F65" s="20"/>
      <c r="G65" s="20"/>
      <c r="H65" s="20"/>
      <c r="I65" s="20"/>
      <c r="J65" s="20"/>
    </row>
    <row r="66" spans="1:10" ht="34.5" customHeight="1">
      <c r="A66" s="12" t="s">
        <v>14</v>
      </c>
      <c r="B66" s="16" t="s">
        <v>54</v>
      </c>
      <c r="C66" s="16"/>
      <c r="D66" s="16"/>
      <c r="E66" s="16"/>
      <c r="F66" s="20"/>
      <c r="G66" s="20"/>
      <c r="H66" s="20"/>
      <c r="I66" s="20"/>
      <c r="J66" s="20"/>
    </row>
    <row r="67" spans="1:10" ht="34.5" customHeight="1">
      <c r="A67" s="13" t="s">
        <v>72</v>
      </c>
      <c r="B67" s="43" t="s">
        <v>78</v>
      </c>
      <c r="C67" s="43"/>
      <c r="D67" s="43"/>
      <c r="E67" s="43"/>
      <c r="F67" s="19"/>
      <c r="G67" s="41"/>
      <c r="H67" s="19"/>
      <c r="I67" s="19"/>
      <c r="J67" s="19"/>
    </row>
    <row r="68" spans="1:10" ht="34.5" customHeight="1">
      <c r="A68" s="12" t="s">
        <v>10</v>
      </c>
      <c r="B68" s="18" t="s">
        <v>79</v>
      </c>
      <c r="C68" s="18"/>
      <c r="D68" s="18"/>
      <c r="E68" s="18"/>
      <c r="F68" s="17"/>
      <c r="G68" s="42"/>
      <c r="H68" s="17"/>
      <c r="I68" s="17"/>
      <c r="J68" s="17"/>
    </row>
    <row r="69" spans="1:10" ht="34.5" customHeight="1">
      <c r="A69" s="12" t="s">
        <v>11</v>
      </c>
      <c r="B69" s="16" t="s">
        <v>80</v>
      </c>
      <c r="C69" s="16"/>
      <c r="D69" s="16"/>
      <c r="E69" s="16"/>
      <c r="F69" s="20"/>
      <c r="G69" s="40"/>
      <c r="H69" s="20"/>
      <c r="I69" s="20"/>
      <c r="J69" s="20"/>
    </row>
    <row r="70" spans="1:10" ht="34.5" customHeight="1">
      <c r="A70" s="12" t="s">
        <v>2</v>
      </c>
      <c r="B70" s="16" t="s">
        <v>81</v>
      </c>
      <c r="C70" s="16"/>
      <c r="D70" s="16"/>
      <c r="E70" s="16"/>
      <c r="F70" s="20"/>
      <c r="G70" s="40"/>
      <c r="H70" s="20"/>
      <c r="I70" s="20"/>
      <c r="J70" s="20"/>
    </row>
    <row r="71" spans="1:10" ht="34.5" customHeight="1">
      <c r="A71" s="12" t="s">
        <v>14</v>
      </c>
      <c r="B71" s="16" t="s">
        <v>82</v>
      </c>
      <c r="C71" s="16"/>
      <c r="D71" s="16"/>
      <c r="E71" s="16"/>
      <c r="F71" s="20"/>
      <c r="G71" s="40"/>
      <c r="H71" s="20"/>
      <c r="I71" s="20"/>
      <c r="J71" s="20"/>
    </row>
    <row r="72" spans="1:10" ht="34.5" customHeight="1">
      <c r="A72" s="37" t="s">
        <v>18</v>
      </c>
      <c r="B72" s="38"/>
      <c r="C72" s="38"/>
      <c r="D72" s="38"/>
      <c r="E72" s="39"/>
      <c r="F72" s="10">
        <f>SUM(F14:F71)</f>
        <v>791800</v>
      </c>
      <c r="G72" s="10">
        <f>SUM(G14:G71)</f>
        <v>1106000</v>
      </c>
      <c r="H72" s="10">
        <f>SUM(H14:H71)</f>
        <v>1123200</v>
      </c>
      <c r="I72" s="10">
        <f>SUM(I14:I71)</f>
        <v>1347840</v>
      </c>
      <c r="J72" s="8">
        <f>SUM(F72:I72)</f>
        <v>4368840</v>
      </c>
    </row>
  </sheetData>
  <mergeCells count="197">
    <mergeCell ref="J14:J16"/>
    <mergeCell ref="A72:E72"/>
    <mergeCell ref="A4:D4"/>
    <mergeCell ref="E4:F4"/>
    <mergeCell ref="F12:F13"/>
    <mergeCell ref="F14:F16"/>
    <mergeCell ref="G14:G16"/>
    <mergeCell ref="H14:H16"/>
    <mergeCell ref="I14:I16"/>
    <mergeCell ref="G4:H4"/>
    <mergeCell ref="J12:J13"/>
    <mergeCell ref="I3:J3"/>
    <mergeCell ref="I5:J5"/>
    <mergeCell ref="G12:G13"/>
    <mergeCell ref="H12:H13"/>
    <mergeCell ref="I12:I13"/>
    <mergeCell ref="B16:E16"/>
    <mergeCell ref="A10:E11"/>
    <mergeCell ref="B12:E12"/>
    <mergeCell ref="B13:E13"/>
    <mergeCell ref="B15:E15"/>
    <mergeCell ref="B14:E14"/>
    <mergeCell ref="A1:C1"/>
    <mergeCell ref="D1:J1"/>
    <mergeCell ref="A9:J9"/>
    <mergeCell ref="A7:E8"/>
    <mergeCell ref="A3:E3"/>
    <mergeCell ref="A5:E5"/>
    <mergeCell ref="A2:C2"/>
    <mergeCell ref="D2:J2"/>
    <mergeCell ref="G3:H3"/>
    <mergeCell ref="G5:H5"/>
    <mergeCell ref="B47:E47"/>
    <mergeCell ref="F47:F48"/>
    <mergeCell ref="G47:G48"/>
    <mergeCell ref="H47:H48"/>
    <mergeCell ref="I47:I48"/>
    <mergeCell ref="J47:J48"/>
    <mergeCell ref="B48:E48"/>
    <mergeCell ref="B49:E49"/>
    <mergeCell ref="F49:F51"/>
    <mergeCell ref="G49:G51"/>
    <mergeCell ref="H49:H51"/>
    <mergeCell ref="I49:I51"/>
    <mergeCell ref="J49:J51"/>
    <mergeCell ref="B50:E50"/>
    <mergeCell ref="B51:E51"/>
    <mergeCell ref="B52:E52"/>
    <mergeCell ref="F52:F53"/>
    <mergeCell ref="G52:G53"/>
    <mergeCell ref="H52:H53"/>
    <mergeCell ref="I52:I53"/>
    <mergeCell ref="J52:J53"/>
    <mergeCell ref="B53:E53"/>
    <mergeCell ref="I54:I56"/>
    <mergeCell ref="J54:J56"/>
    <mergeCell ref="B55:E55"/>
    <mergeCell ref="B56:E56"/>
    <mergeCell ref="B54:E54"/>
    <mergeCell ref="F54:F56"/>
    <mergeCell ref="G54:G56"/>
    <mergeCell ref="H54:H56"/>
    <mergeCell ref="H69:H71"/>
    <mergeCell ref="I69:I71"/>
    <mergeCell ref="J69:J71"/>
    <mergeCell ref="B70:E70"/>
    <mergeCell ref="B71:E71"/>
    <mergeCell ref="B69:E69"/>
    <mergeCell ref="F69:F71"/>
    <mergeCell ref="G69:G71"/>
    <mergeCell ref="B17:E17"/>
    <mergeCell ref="F17:F18"/>
    <mergeCell ref="G17:G18"/>
    <mergeCell ref="H17:H18"/>
    <mergeCell ref="I17:I18"/>
    <mergeCell ref="J17:J18"/>
    <mergeCell ref="B18:E18"/>
    <mergeCell ref="B19:E19"/>
    <mergeCell ref="F19:F21"/>
    <mergeCell ref="G19:G21"/>
    <mergeCell ref="H19:H21"/>
    <mergeCell ref="I19:I21"/>
    <mergeCell ref="J19:J21"/>
    <mergeCell ref="B20:E20"/>
    <mergeCell ref="B21:E21"/>
    <mergeCell ref="B22:E22"/>
    <mergeCell ref="F22:F23"/>
    <mergeCell ref="G22:G23"/>
    <mergeCell ref="H22:H23"/>
    <mergeCell ref="I22:I23"/>
    <mergeCell ref="J22:J23"/>
    <mergeCell ref="B23:E23"/>
    <mergeCell ref="I24:I26"/>
    <mergeCell ref="J24:J26"/>
    <mergeCell ref="B25:E25"/>
    <mergeCell ref="B26:E26"/>
    <mergeCell ref="B24:E24"/>
    <mergeCell ref="F24:F26"/>
    <mergeCell ref="G24:G26"/>
    <mergeCell ref="H24:H26"/>
    <mergeCell ref="B27:E27"/>
    <mergeCell ref="F27:F28"/>
    <mergeCell ref="G27:G28"/>
    <mergeCell ref="H27:H28"/>
    <mergeCell ref="I27:I28"/>
    <mergeCell ref="J27:J28"/>
    <mergeCell ref="B28:E28"/>
    <mergeCell ref="B29:E29"/>
    <mergeCell ref="F29:F31"/>
    <mergeCell ref="G29:G31"/>
    <mergeCell ref="H29:H31"/>
    <mergeCell ref="I29:I31"/>
    <mergeCell ref="J29:J31"/>
    <mergeCell ref="B30:E30"/>
    <mergeCell ref="B31:E31"/>
    <mergeCell ref="B32:E32"/>
    <mergeCell ref="F32:F33"/>
    <mergeCell ref="G32:G33"/>
    <mergeCell ref="H32:H33"/>
    <mergeCell ref="I32:I33"/>
    <mergeCell ref="J32:J33"/>
    <mergeCell ref="B33:E33"/>
    <mergeCell ref="I34:I36"/>
    <mergeCell ref="J34:J36"/>
    <mergeCell ref="B35:E35"/>
    <mergeCell ref="B36:E36"/>
    <mergeCell ref="B34:E34"/>
    <mergeCell ref="F34:F36"/>
    <mergeCell ref="G34:G36"/>
    <mergeCell ref="H34:H36"/>
    <mergeCell ref="B57:E57"/>
    <mergeCell ref="B58:E58"/>
    <mergeCell ref="B59:E59"/>
    <mergeCell ref="B60:E60"/>
    <mergeCell ref="B61:E61"/>
    <mergeCell ref="F57:F58"/>
    <mergeCell ref="G57:G58"/>
    <mergeCell ref="B37:E37"/>
    <mergeCell ref="F37:F38"/>
    <mergeCell ref="G37:G38"/>
    <mergeCell ref="B39:E39"/>
    <mergeCell ref="F39:F41"/>
    <mergeCell ref="G39:G41"/>
    <mergeCell ref="B42:E42"/>
    <mergeCell ref="H57:H58"/>
    <mergeCell ref="I57:I58"/>
    <mergeCell ref="J57:J58"/>
    <mergeCell ref="F59:F61"/>
    <mergeCell ref="G59:G61"/>
    <mergeCell ref="H59:H61"/>
    <mergeCell ref="I59:I61"/>
    <mergeCell ref="J59:J61"/>
    <mergeCell ref="J39:J41"/>
    <mergeCell ref="B40:E40"/>
    <mergeCell ref="B41:E41"/>
    <mergeCell ref="H37:H38"/>
    <mergeCell ref="I37:I38"/>
    <mergeCell ref="J37:J38"/>
    <mergeCell ref="B38:E38"/>
    <mergeCell ref="H42:H43"/>
    <mergeCell ref="I42:I43"/>
    <mergeCell ref="H39:H41"/>
    <mergeCell ref="I39:I41"/>
    <mergeCell ref="B45:E45"/>
    <mergeCell ref="B46:E46"/>
    <mergeCell ref="F42:F43"/>
    <mergeCell ref="G42:G43"/>
    <mergeCell ref="G62:G63"/>
    <mergeCell ref="H62:H63"/>
    <mergeCell ref="J42:J43"/>
    <mergeCell ref="B43:E43"/>
    <mergeCell ref="B44:E44"/>
    <mergeCell ref="F44:F46"/>
    <mergeCell ref="G44:G46"/>
    <mergeCell ref="H44:H46"/>
    <mergeCell ref="I44:I46"/>
    <mergeCell ref="J44:J46"/>
    <mergeCell ref="J62:J63"/>
    <mergeCell ref="I62:I63"/>
    <mergeCell ref="B63:E63"/>
    <mergeCell ref="B64:E64"/>
    <mergeCell ref="F64:F66"/>
    <mergeCell ref="G64:G66"/>
    <mergeCell ref="H64:H66"/>
    <mergeCell ref="I64:I66"/>
    <mergeCell ref="B62:E62"/>
    <mergeCell ref="F62:F63"/>
    <mergeCell ref="J67:J68"/>
    <mergeCell ref="J64:J66"/>
    <mergeCell ref="B65:E65"/>
    <mergeCell ref="B66:E66"/>
    <mergeCell ref="F67:F68"/>
    <mergeCell ref="G67:G68"/>
    <mergeCell ref="H67:H68"/>
    <mergeCell ref="I67:I68"/>
    <mergeCell ref="B67:E67"/>
    <mergeCell ref="B68:E68"/>
  </mergeCells>
  <printOptions horizontalCentered="1" verticalCentered="1"/>
  <pageMargins left="0.5905511811023623" right="0.5905511811023623" top="0.5905511811023623" bottom="0.5905511811023623" header="0.3937007874015748" footer="0.31496062992125984"/>
  <pageSetup horizontalDpi="300" verticalDpi="300" orientation="landscape" paperSize="9" scale="59" r:id="rId1"/>
  <headerFooter alignWithMargins="0">
    <oddHeader>&amp;C&amp;"Arial,Negrito"&amp;16 PLANO PLURIANUAL 2004-2007</oddHeader>
    <oddFooter>&amp;C&amp;"Arial,Negrito"&amp;14SECRETARIA ESTADUAL DE SAÚDE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2004-04-14T16:21:36Z</cp:lastPrinted>
  <dcterms:created xsi:type="dcterms:W3CDTF">2003-05-28T21:12:16Z</dcterms:created>
  <dcterms:modified xsi:type="dcterms:W3CDTF">2004-06-16T19:02:10Z</dcterms:modified>
  <cp:category/>
  <cp:version/>
  <cp:contentType/>
  <cp:contentStatus/>
</cp:coreProperties>
</file>